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DOE Data management_LCM Setup_MM\"/>
    </mc:Choice>
  </mc:AlternateContent>
  <xr:revisionPtr revIDLastSave="0" documentId="13_ncr:1_{0C2AC993-0375-4A39-8C74-556D1918F439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SPM 3%+5 lb Fiber_3000m_300F" sheetId="2" r:id="rId1"/>
    <sheet name="comparison with Fiber-2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2" l="1"/>
  <c r="G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N16" i="2"/>
  <c r="O16" i="2" s="1"/>
  <c r="K16" i="2"/>
  <c r="G16" i="2"/>
  <c r="C16" i="2"/>
  <c r="C17" i="2" s="1"/>
  <c r="C18" i="2" s="1"/>
  <c r="N15" i="2"/>
  <c r="O15" i="2" s="1"/>
  <c r="K15" i="2"/>
  <c r="G15" i="2"/>
  <c r="C15" i="2"/>
  <c r="N14" i="2"/>
  <c r="O14" i="2" s="1"/>
  <c r="K14" i="2"/>
  <c r="G14" i="2"/>
  <c r="N13" i="2"/>
  <c r="O13" i="2" s="1"/>
  <c r="K13" i="2"/>
  <c r="G13" i="2"/>
  <c r="N12" i="2"/>
  <c r="O12" i="2" s="1"/>
  <c r="K12" i="2"/>
  <c r="G12" i="2"/>
  <c r="N11" i="2"/>
  <c r="O11" i="2" s="1"/>
  <c r="K11" i="2"/>
  <c r="G11" i="2"/>
  <c r="N10" i="2"/>
  <c r="O10" i="2" s="1"/>
  <c r="K10" i="2"/>
  <c r="G10" i="2"/>
  <c r="N9" i="2"/>
  <c r="O9" i="2" s="1"/>
  <c r="K9" i="2"/>
  <c r="G9" i="2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N8" i="2"/>
  <c r="O8" i="2" s="1"/>
  <c r="K8" i="2"/>
  <c r="G8" i="2"/>
  <c r="D8" i="2"/>
  <c r="N18" i="2" l="1"/>
  <c r="O18" i="2" s="1"/>
  <c r="C19" i="2"/>
  <c r="C20" i="2" s="1"/>
  <c r="C21" i="2" l="1"/>
  <c r="C22" i="2" s="1"/>
  <c r="N20" i="2"/>
  <c r="O20" i="2" s="1"/>
  <c r="C23" i="2" l="1"/>
  <c r="C24" i="2" s="1"/>
  <c r="C25" i="2" s="1"/>
  <c r="N22" i="2"/>
  <c r="O22" i="2" s="1"/>
  <c r="N25" i="2" l="1"/>
  <c r="O25" i="2" s="1"/>
  <c r="C26" i="2"/>
  <c r="N26" i="2" l="1"/>
  <c r="O26" i="2" s="1"/>
  <c r="C27" i="2"/>
  <c r="N27" i="2" l="1"/>
  <c r="O27" i="2" s="1"/>
  <c r="C28" i="2"/>
  <c r="C29" i="2" l="1"/>
  <c r="N28" i="2"/>
  <c r="O28" i="2" s="1"/>
  <c r="N29" i="2" l="1"/>
  <c r="O29" i="2" s="1"/>
  <c r="C30" i="2"/>
  <c r="C31" i="2" l="1"/>
  <c r="N30" i="2"/>
  <c r="O30" i="2" s="1"/>
  <c r="N31" i="2" l="1"/>
  <c r="O31" i="2" s="1"/>
  <c r="C32" i="2"/>
  <c r="C33" i="2" l="1"/>
  <c r="N32" i="2"/>
  <c r="O32" i="2" s="1"/>
  <c r="C34" i="2" l="1"/>
  <c r="N33" i="2"/>
  <c r="O33" i="2" s="1"/>
  <c r="C35" i="2" l="1"/>
  <c r="N34" i="2"/>
  <c r="O34" i="2" s="1"/>
  <c r="N35" i="2" l="1"/>
  <c r="O35" i="2" s="1"/>
  <c r="C36" i="2"/>
  <c r="C37" i="2" l="1"/>
  <c r="N37" i="2" s="1"/>
  <c r="O37" i="2" s="1"/>
  <c r="N36" i="2"/>
  <c r="O36" i="2" s="1"/>
</calcChain>
</file>

<file path=xl/sharedStrings.xml><?xml version="1.0" encoding="utf-8"?>
<sst xmlns="http://schemas.openxmlformats.org/spreadsheetml/2006/main" count="26" uniqueCount="22">
  <si>
    <t>min</t>
  </si>
  <si>
    <t>Time</t>
  </si>
  <si>
    <t>Filtrates</t>
  </si>
  <si>
    <t>Circulation Pressure</t>
  </si>
  <si>
    <t>Sealing pressure</t>
  </si>
  <si>
    <t>Temperature</t>
  </si>
  <si>
    <t>Top pressure</t>
  </si>
  <si>
    <t>Back pressure</t>
  </si>
  <si>
    <t>Diffrential pressure</t>
  </si>
  <si>
    <t>Total Time</t>
  </si>
  <si>
    <t>Total time hrs</t>
  </si>
  <si>
    <t>Fracture width 1000 μm</t>
  </si>
  <si>
    <t>Fracture width 3000 μm</t>
  </si>
  <si>
    <t>Test Date:</t>
  </si>
  <si>
    <t>Sampole ID:</t>
  </si>
  <si>
    <t xml:space="preserve">Sample Information: </t>
  </si>
  <si>
    <t>Testing condition:</t>
  </si>
  <si>
    <t>SPM 3%+5 lb Fiber_3000m_300F</t>
  </si>
  <si>
    <t>SPM 3%+5 lb Fiber, 20 lb/bbl Bentonite, WBM</t>
  </si>
  <si>
    <t xml:space="preserve">300oF, 3000 microns </t>
  </si>
  <si>
    <t>Sealing Pressure</t>
  </si>
  <si>
    <t>Cumulative Filtrates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</si>
</sst>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20" fontId="0" fillId="2" borderId="0" xfId="0" applyNumberFormat="1" applyFill="1"/>
    <xf numFmtId="0" fontId="0" fillId="3" borderId="0" xfId="0" applyFill="1"/>
    <xf numFmtId="20" fontId="0" fillId="3" borderId="0" xfId="0" applyNumberFormat="1" applyFill="1"/>
    <xf numFmtId="0" fontId="1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15" fontId="3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3096609085093"/>
          <c:y val="4.6397849974605131E-2"/>
          <c:w val="0.71340295514884056"/>
          <c:h val="0.66334066803517133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'SPM 3%+5 lb Fiber_3000m_300F'!$K$7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'SPM 3%+5 lb Fiber_3000m_300F'!$C$8:$C$117</c:f>
              <c:numCache>
                <c:formatCode>General</c:formatCode>
                <c:ptCount val="110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5.75</c:v>
                </c:pt>
                <c:pt idx="9">
                  <c:v>6.25</c:v>
                </c:pt>
                <c:pt idx="10">
                  <c:v>6.75</c:v>
                </c:pt>
                <c:pt idx="11">
                  <c:v>7.25</c:v>
                </c:pt>
                <c:pt idx="12">
                  <c:v>7.75</c:v>
                </c:pt>
                <c:pt idx="13">
                  <c:v>8.25</c:v>
                </c:pt>
                <c:pt idx="14">
                  <c:v>8.75</c:v>
                </c:pt>
                <c:pt idx="15">
                  <c:v>9.25</c:v>
                </c:pt>
                <c:pt idx="16">
                  <c:v>9.75</c:v>
                </c:pt>
                <c:pt idx="17">
                  <c:v>10.25</c:v>
                </c:pt>
                <c:pt idx="18">
                  <c:v>10.5</c:v>
                </c:pt>
                <c:pt idx="19">
                  <c:v>11.5</c:v>
                </c:pt>
                <c:pt idx="20">
                  <c:v>12.5</c:v>
                </c:pt>
                <c:pt idx="21">
                  <c:v>13.5</c:v>
                </c:pt>
                <c:pt idx="22">
                  <c:v>14.5</c:v>
                </c:pt>
                <c:pt idx="23">
                  <c:v>15.5</c:v>
                </c:pt>
                <c:pt idx="24">
                  <c:v>15.75</c:v>
                </c:pt>
                <c:pt idx="25">
                  <c:v>16.75</c:v>
                </c:pt>
                <c:pt idx="26">
                  <c:v>17.75</c:v>
                </c:pt>
                <c:pt idx="27">
                  <c:v>18.75</c:v>
                </c:pt>
                <c:pt idx="28">
                  <c:v>19.75</c:v>
                </c:pt>
                <c:pt idx="29">
                  <c:v>20.75</c:v>
                </c:pt>
              </c:numCache>
            </c:numRef>
          </c:xVal>
          <c:yVal>
            <c:numRef>
              <c:f>'SPM 3%+5 lb Fiber_3000m_300F'!$E$8:$E$117</c:f>
              <c:numCache>
                <c:formatCode>General</c:formatCode>
                <c:ptCount val="1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53-4905-8844-68C583F48827}"/>
            </c:ext>
          </c:extLst>
        </c:ser>
        <c:ser>
          <c:idx val="1"/>
          <c:order val="2"/>
          <c:tx>
            <c:strRef>
              <c:f>'SPM 3%+5 lb Fiber_3000m_300F'!$G$7</c:f>
              <c:strCache>
                <c:ptCount val="1"/>
                <c:pt idx="0">
                  <c:v>Sealing pressure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'SPM 3%+5 lb Fiber_3000m_300F'!$C$8:$C$117</c:f>
              <c:numCache>
                <c:formatCode>General</c:formatCode>
                <c:ptCount val="110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5.75</c:v>
                </c:pt>
                <c:pt idx="9">
                  <c:v>6.25</c:v>
                </c:pt>
                <c:pt idx="10">
                  <c:v>6.75</c:v>
                </c:pt>
                <c:pt idx="11">
                  <c:v>7.25</c:v>
                </c:pt>
                <c:pt idx="12">
                  <c:v>7.75</c:v>
                </c:pt>
                <c:pt idx="13">
                  <c:v>8.25</c:v>
                </c:pt>
                <c:pt idx="14">
                  <c:v>8.75</c:v>
                </c:pt>
                <c:pt idx="15">
                  <c:v>9.25</c:v>
                </c:pt>
                <c:pt idx="16">
                  <c:v>9.75</c:v>
                </c:pt>
                <c:pt idx="17">
                  <c:v>10.25</c:v>
                </c:pt>
                <c:pt idx="18">
                  <c:v>10.5</c:v>
                </c:pt>
                <c:pt idx="19">
                  <c:v>11.5</c:v>
                </c:pt>
                <c:pt idx="20">
                  <c:v>12.5</c:v>
                </c:pt>
                <c:pt idx="21">
                  <c:v>13.5</c:v>
                </c:pt>
                <c:pt idx="22">
                  <c:v>14.5</c:v>
                </c:pt>
                <c:pt idx="23">
                  <c:v>15.5</c:v>
                </c:pt>
                <c:pt idx="24">
                  <c:v>15.75</c:v>
                </c:pt>
                <c:pt idx="25">
                  <c:v>16.75</c:v>
                </c:pt>
                <c:pt idx="26">
                  <c:v>17.75</c:v>
                </c:pt>
                <c:pt idx="27">
                  <c:v>18.75</c:v>
                </c:pt>
                <c:pt idx="28">
                  <c:v>19.75</c:v>
                </c:pt>
                <c:pt idx="29">
                  <c:v>20.75</c:v>
                </c:pt>
              </c:numCache>
            </c:numRef>
          </c:xVal>
          <c:yVal>
            <c:numRef>
              <c:f>'SPM 3%+5 lb Fiber_3000m_300F'!$G$8:$G$117</c:f>
              <c:numCache>
                <c:formatCode>General</c:formatCode>
                <c:ptCount val="1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200</c:v>
                </c:pt>
                <c:pt idx="11">
                  <c:v>180</c:v>
                </c:pt>
                <c:pt idx="12">
                  <c:v>180</c:v>
                </c:pt>
                <c:pt idx="13">
                  <c:v>150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100</c:v>
                </c:pt>
                <c:pt idx="18">
                  <c:v>200</c:v>
                </c:pt>
                <c:pt idx="19">
                  <c:v>180</c:v>
                </c:pt>
                <c:pt idx="20">
                  <c:v>120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310</c:v>
                </c:pt>
                <c:pt idx="25">
                  <c:v>290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53-4905-8844-68C583F48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1"/>
          <c:tx>
            <c:strRef>
              <c:f>'SPM 3%+5 lb Fiber_3000m_300F'!$D$7</c:f>
              <c:strCache>
                <c:ptCount val="1"/>
                <c:pt idx="0">
                  <c:v>Filtrates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'SPM 3%+5 lb Fiber_3000m_300F'!$C$8:$C$117</c:f>
              <c:numCache>
                <c:formatCode>General</c:formatCode>
                <c:ptCount val="110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5.75</c:v>
                </c:pt>
                <c:pt idx="9">
                  <c:v>6.25</c:v>
                </c:pt>
                <c:pt idx="10">
                  <c:v>6.75</c:v>
                </c:pt>
                <c:pt idx="11">
                  <c:v>7.25</c:v>
                </c:pt>
                <c:pt idx="12">
                  <c:v>7.75</c:v>
                </c:pt>
                <c:pt idx="13">
                  <c:v>8.25</c:v>
                </c:pt>
                <c:pt idx="14">
                  <c:v>8.75</c:v>
                </c:pt>
                <c:pt idx="15">
                  <c:v>9.25</c:v>
                </c:pt>
                <c:pt idx="16">
                  <c:v>9.75</c:v>
                </c:pt>
                <c:pt idx="17">
                  <c:v>10.25</c:v>
                </c:pt>
                <c:pt idx="18">
                  <c:v>10.5</c:v>
                </c:pt>
                <c:pt idx="19">
                  <c:v>11.5</c:v>
                </c:pt>
                <c:pt idx="20">
                  <c:v>12.5</c:v>
                </c:pt>
                <c:pt idx="21">
                  <c:v>13.5</c:v>
                </c:pt>
                <c:pt idx="22">
                  <c:v>14.5</c:v>
                </c:pt>
                <c:pt idx="23">
                  <c:v>15.5</c:v>
                </c:pt>
                <c:pt idx="24">
                  <c:v>15.75</c:v>
                </c:pt>
                <c:pt idx="25">
                  <c:v>16.75</c:v>
                </c:pt>
                <c:pt idx="26">
                  <c:v>17.75</c:v>
                </c:pt>
                <c:pt idx="27">
                  <c:v>18.75</c:v>
                </c:pt>
                <c:pt idx="28">
                  <c:v>19.75</c:v>
                </c:pt>
                <c:pt idx="29">
                  <c:v>20.75</c:v>
                </c:pt>
              </c:numCache>
            </c:numRef>
          </c:xVal>
          <c:yVal>
            <c:numRef>
              <c:f>'SPM 3%+5 lb Fiber_3000m_300F'!$D$8:$D$117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21</c:v>
                </c:pt>
                <c:pt idx="9">
                  <c:v>42</c:v>
                </c:pt>
                <c:pt idx="10">
                  <c:v>42</c:v>
                </c:pt>
                <c:pt idx="11">
                  <c:v>130</c:v>
                </c:pt>
                <c:pt idx="12">
                  <c:v>130</c:v>
                </c:pt>
                <c:pt idx="13">
                  <c:v>200</c:v>
                </c:pt>
                <c:pt idx="14">
                  <c:v>200</c:v>
                </c:pt>
                <c:pt idx="15">
                  <c:v>296</c:v>
                </c:pt>
                <c:pt idx="16">
                  <c:v>296</c:v>
                </c:pt>
                <c:pt idx="17">
                  <c:v>416</c:v>
                </c:pt>
                <c:pt idx="18">
                  <c:v>416</c:v>
                </c:pt>
                <c:pt idx="19">
                  <c:v>446</c:v>
                </c:pt>
                <c:pt idx="20">
                  <c:v>491</c:v>
                </c:pt>
                <c:pt idx="21">
                  <c:v>546</c:v>
                </c:pt>
                <c:pt idx="22">
                  <c:v>622</c:v>
                </c:pt>
                <c:pt idx="23">
                  <c:v>622</c:v>
                </c:pt>
                <c:pt idx="24">
                  <c:v>677</c:v>
                </c:pt>
                <c:pt idx="25">
                  <c:v>737</c:v>
                </c:pt>
                <c:pt idx="26">
                  <c:v>807</c:v>
                </c:pt>
                <c:pt idx="27">
                  <c:v>883</c:v>
                </c:pt>
                <c:pt idx="28">
                  <c:v>973</c:v>
                </c:pt>
                <c:pt idx="29">
                  <c:v>1043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53-4905-8844-68C583F48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Time,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0904"/>
        <c:crosses val="autoZero"/>
        <c:crossBetween val="midCat"/>
        <c:majorUnit val="5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Pressure, psi</a:t>
                </a:r>
              </a:p>
              <a:p>
                <a:pPr>
                  <a:defRPr/>
                </a:pPr>
                <a:r>
                  <a:rPr lang="en-US"/>
                  <a:t>Temperature, </a:t>
                </a:r>
                <a:r>
                  <a:rPr lang="en-US" baseline="30000"/>
                  <a:t>o</a:t>
                </a:r>
                <a:r>
                  <a:rPr lang="en-US"/>
                  <a:t>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5384"/>
        <c:crosses val="autoZero"/>
        <c:crossBetween val="midCat"/>
        <c:majorUnit val="100"/>
        <c:minorUnit val="50"/>
      </c:valAx>
      <c:valAx>
        <c:axId val="55887154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Filtrates, cm</a:t>
                </a:r>
                <a:r>
                  <a:rPr lang="en-U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8584"/>
        <c:crosses val="max"/>
        <c:crossBetween val="midCat"/>
        <c:majorUnit val="150"/>
        <c:minorUnit val="50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0630878433861788E-2"/>
          <c:y val="0.88820623590499836"/>
          <c:w val="0.90000000000000013"/>
          <c:h val="7.6390555925205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0" i="0" baseline="0">
                <a:effectLst/>
              </a:rPr>
              <a:t>Sealing Pressure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3096609085093"/>
          <c:y val="4.6397849974605131E-2"/>
          <c:w val="0.71340295514884056"/>
          <c:h val="0.663340668035171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'SPM 3%+5 lb Fiber_3000m_300F'!$T$41</c:f>
              <c:strCache>
                <c:ptCount val="1"/>
                <c:pt idx="0">
                  <c:v>Fracture width 1000 μm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'[1]Final Results SMP'!$C$5:$C$109</c:f>
              <c:numCache>
                <c:formatCode>General</c:formatCode>
                <c:ptCount val="105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31.25</c:v>
                </c:pt>
                <c:pt idx="37">
                  <c:v>32.25</c:v>
                </c:pt>
                <c:pt idx="38">
                  <c:v>33.25</c:v>
                </c:pt>
                <c:pt idx="39">
                  <c:v>34.25</c:v>
                </c:pt>
                <c:pt idx="40">
                  <c:v>35.25</c:v>
                </c:pt>
                <c:pt idx="41">
                  <c:v>36.25</c:v>
                </c:pt>
                <c:pt idx="42">
                  <c:v>36.5</c:v>
                </c:pt>
                <c:pt idx="43">
                  <c:v>37.5</c:v>
                </c:pt>
                <c:pt idx="44">
                  <c:v>38.5</c:v>
                </c:pt>
                <c:pt idx="45">
                  <c:v>39.5</c:v>
                </c:pt>
                <c:pt idx="46">
                  <c:v>40.5</c:v>
                </c:pt>
                <c:pt idx="47">
                  <c:v>41.5</c:v>
                </c:pt>
                <c:pt idx="48">
                  <c:v>41.75</c:v>
                </c:pt>
                <c:pt idx="49">
                  <c:v>42.75</c:v>
                </c:pt>
                <c:pt idx="50">
                  <c:v>43.75</c:v>
                </c:pt>
                <c:pt idx="51">
                  <c:v>44.75</c:v>
                </c:pt>
                <c:pt idx="52">
                  <c:v>45.75</c:v>
                </c:pt>
                <c:pt idx="53">
                  <c:v>46.75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52.25</c:v>
                </c:pt>
                <c:pt idx="61">
                  <c:v>53.25</c:v>
                </c:pt>
                <c:pt idx="62">
                  <c:v>54.25</c:v>
                </c:pt>
                <c:pt idx="63">
                  <c:v>55.25</c:v>
                </c:pt>
                <c:pt idx="64">
                  <c:v>56.25</c:v>
                </c:pt>
                <c:pt idx="65">
                  <c:v>57.25</c:v>
                </c:pt>
                <c:pt idx="66">
                  <c:v>57.25</c:v>
                </c:pt>
                <c:pt idx="67">
                  <c:v>57.5</c:v>
                </c:pt>
                <c:pt idx="68">
                  <c:v>58.5</c:v>
                </c:pt>
                <c:pt idx="69">
                  <c:v>59.5</c:v>
                </c:pt>
                <c:pt idx="70">
                  <c:v>60.5</c:v>
                </c:pt>
                <c:pt idx="71">
                  <c:v>61.5</c:v>
                </c:pt>
                <c:pt idx="72">
                  <c:v>62.5</c:v>
                </c:pt>
                <c:pt idx="73">
                  <c:v>62.75</c:v>
                </c:pt>
                <c:pt idx="74">
                  <c:v>63.75</c:v>
                </c:pt>
                <c:pt idx="75">
                  <c:v>64.75</c:v>
                </c:pt>
                <c:pt idx="76">
                  <c:v>65.75</c:v>
                </c:pt>
                <c:pt idx="77">
                  <c:v>66.75</c:v>
                </c:pt>
                <c:pt idx="78">
                  <c:v>67.75</c:v>
                </c:pt>
                <c:pt idx="79">
                  <c:v>68</c:v>
                </c:pt>
                <c:pt idx="80">
                  <c:v>69</c:v>
                </c:pt>
                <c:pt idx="81">
                  <c:v>70</c:v>
                </c:pt>
                <c:pt idx="82">
                  <c:v>71</c:v>
                </c:pt>
                <c:pt idx="83">
                  <c:v>72</c:v>
                </c:pt>
                <c:pt idx="84">
                  <c:v>73</c:v>
                </c:pt>
                <c:pt idx="85">
                  <c:v>73.25</c:v>
                </c:pt>
                <c:pt idx="86">
                  <c:v>74.25</c:v>
                </c:pt>
                <c:pt idx="87">
                  <c:v>75.25</c:v>
                </c:pt>
                <c:pt idx="88">
                  <c:v>76.25</c:v>
                </c:pt>
                <c:pt idx="89">
                  <c:v>77.25</c:v>
                </c:pt>
                <c:pt idx="90">
                  <c:v>78.25</c:v>
                </c:pt>
                <c:pt idx="91">
                  <c:v>78.5</c:v>
                </c:pt>
                <c:pt idx="92">
                  <c:v>79.5</c:v>
                </c:pt>
                <c:pt idx="93">
                  <c:v>80.5</c:v>
                </c:pt>
                <c:pt idx="94">
                  <c:v>81.5</c:v>
                </c:pt>
                <c:pt idx="95">
                  <c:v>82.5</c:v>
                </c:pt>
                <c:pt idx="96">
                  <c:v>83.5</c:v>
                </c:pt>
                <c:pt idx="97">
                  <c:v>83.75</c:v>
                </c:pt>
                <c:pt idx="98">
                  <c:v>84.75</c:v>
                </c:pt>
                <c:pt idx="99">
                  <c:v>85.75</c:v>
                </c:pt>
                <c:pt idx="100">
                  <c:v>86.75</c:v>
                </c:pt>
                <c:pt idx="101">
                  <c:v>87.75</c:v>
                </c:pt>
                <c:pt idx="102">
                  <c:v>87.75</c:v>
                </c:pt>
                <c:pt idx="103">
                  <c:v>88</c:v>
                </c:pt>
                <c:pt idx="104">
                  <c:v>89</c:v>
                </c:pt>
              </c:numCache>
            </c:numRef>
          </c:xVal>
          <c:yVal>
            <c:numRef>
              <c:f>'[1]Final Results SMP'!$G$5:$G$109</c:f>
              <c:numCache>
                <c:formatCode>General</c:formatCode>
                <c:ptCount val="10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180</c:v>
                </c:pt>
                <c:pt idx="15">
                  <c:v>100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50</c:v>
                </c:pt>
                <c:pt idx="67">
                  <c:v>50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180</c:v>
                </c:pt>
                <c:pt idx="81">
                  <c:v>100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280</c:v>
                </c:pt>
                <c:pt idx="86">
                  <c:v>250</c:v>
                </c:pt>
                <c:pt idx="87">
                  <c:v>190</c:v>
                </c:pt>
                <c:pt idx="88">
                  <c:v>20</c:v>
                </c:pt>
                <c:pt idx="89">
                  <c:v>110</c:v>
                </c:pt>
                <c:pt idx="90">
                  <c:v>300</c:v>
                </c:pt>
                <c:pt idx="91">
                  <c:v>300</c:v>
                </c:pt>
                <c:pt idx="92">
                  <c:v>300</c:v>
                </c:pt>
                <c:pt idx="93">
                  <c:v>300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400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E7-42FD-BB9E-A05585E2196B}"/>
            </c:ext>
          </c:extLst>
        </c:ser>
        <c:ser>
          <c:idx val="1"/>
          <c:order val="1"/>
          <c:tx>
            <c:strRef>
              <c:f>'SPM 3%+5 lb Fiber_3000m_300F'!$T$42</c:f>
              <c:strCache>
                <c:ptCount val="1"/>
                <c:pt idx="0">
                  <c:v>Fracture width 3000 μm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'SPM 3%+5 lb Fiber_3000m_300F'!$C$8:$C$117</c:f>
              <c:numCache>
                <c:formatCode>General</c:formatCode>
                <c:ptCount val="110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5.75</c:v>
                </c:pt>
                <c:pt idx="9">
                  <c:v>6.25</c:v>
                </c:pt>
                <c:pt idx="10">
                  <c:v>6.75</c:v>
                </c:pt>
                <c:pt idx="11">
                  <c:v>7.25</c:v>
                </c:pt>
                <c:pt idx="12">
                  <c:v>7.75</c:v>
                </c:pt>
                <c:pt idx="13">
                  <c:v>8.25</c:v>
                </c:pt>
                <c:pt idx="14">
                  <c:v>8.75</c:v>
                </c:pt>
                <c:pt idx="15">
                  <c:v>9.25</c:v>
                </c:pt>
                <c:pt idx="16">
                  <c:v>9.75</c:v>
                </c:pt>
                <c:pt idx="17">
                  <c:v>10.25</c:v>
                </c:pt>
                <c:pt idx="18">
                  <c:v>10.5</c:v>
                </c:pt>
                <c:pt idx="19">
                  <c:v>11.5</c:v>
                </c:pt>
                <c:pt idx="20">
                  <c:v>12.5</c:v>
                </c:pt>
                <c:pt idx="21">
                  <c:v>13.5</c:v>
                </c:pt>
                <c:pt idx="22">
                  <c:v>14.5</c:v>
                </c:pt>
                <c:pt idx="23">
                  <c:v>15.5</c:v>
                </c:pt>
                <c:pt idx="24">
                  <c:v>15.75</c:v>
                </c:pt>
                <c:pt idx="25">
                  <c:v>16.75</c:v>
                </c:pt>
                <c:pt idx="26">
                  <c:v>17.75</c:v>
                </c:pt>
                <c:pt idx="27">
                  <c:v>18.75</c:v>
                </c:pt>
                <c:pt idx="28">
                  <c:v>19.75</c:v>
                </c:pt>
                <c:pt idx="29">
                  <c:v>20.75</c:v>
                </c:pt>
              </c:numCache>
            </c:numRef>
          </c:xVal>
          <c:yVal>
            <c:numRef>
              <c:f>'SPM 3%+5 lb Fiber_3000m_300F'!$G$8:$G$117</c:f>
              <c:numCache>
                <c:formatCode>General</c:formatCode>
                <c:ptCount val="1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200</c:v>
                </c:pt>
                <c:pt idx="11">
                  <c:v>180</c:v>
                </c:pt>
                <c:pt idx="12">
                  <c:v>180</c:v>
                </c:pt>
                <c:pt idx="13">
                  <c:v>150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100</c:v>
                </c:pt>
                <c:pt idx="18">
                  <c:v>200</c:v>
                </c:pt>
                <c:pt idx="19">
                  <c:v>180</c:v>
                </c:pt>
                <c:pt idx="20">
                  <c:v>120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310</c:v>
                </c:pt>
                <c:pt idx="25">
                  <c:v>290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E7-42FD-BB9E-A05585E21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valAx>
        <c:axId val="558875384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Time,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0904"/>
        <c:crosses val="autoZero"/>
        <c:crossBetween val="midCat"/>
        <c:majorUnit val="5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Pressure, psi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5384"/>
        <c:crosses val="autoZero"/>
        <c:crossBetween val="midCat"/>
        <c:majorUnit val="100"/>
        <c:min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0630878433861788E-2"/>
          <c:y val="0.88820623590499836"/>
          <c:w val="0.90000000000000013"/>
          <c:h val="7.6390555925205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160" b="0" i="0" u="none" strike="noStrike" baseline="0">
                <a:effectLst/>
              </a:rPr>
              <a:t>Filtrates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3096609085093"/>
          <c:y val="4.6397849974605131E-2"/>
          <c:w val="0.71340295514884056"/>
          <c:h val="0.663340668035171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'SPM 3%+5 lb Fiber_3000m_300F'!$T$41</c:f>
              <c:strCache>
                <c:ptCount val="1"/>
                <c:pt idx="0">
                  <c:v>Fracture width 1000 μm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'[1]Final Results SMP'!$C$5:$C$109</c:f>
              <c:numCache>
                <c:formatCode>General</c:formatCode>
                <c:ptCount val="105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31.25</c:v>
                </c:pt>
                <c:pt idx="37">
                  <c:v>32.25</c:v>
                </c:pt>
                <c:pt idx="38">
                  <c:v>33.25</c:v>
                </c:pt>
                <c:pt idx="39">
                  <c:v>34.25</c:v>
                </c:pt>
                <c:pt idx="40">
                  <c:v>35.25</c:v>
                </c:pt>
                <c:pt idx="41">
                  <c:v>36.25</c:v>
                </c:pt>
                <c:pt idx="42">
                  <c:v>36.5</c:v>
                </c:pt>
                <c:pt idx="43">
                  <c:v>37.5</c:v>
                </c:pt>
                <c:pt idx="44">
                  <c:v>38.5</c:v>
                </c:pt>
                <c:pt idx="45">
                  <c:v>39.5</c:v>
                </c:pt>
                <c:pt idx="46">
                  <c:v>40.5</c:v>
                </c:pt>
                <c:pt idx="47">
                  <c:v>41.5</c:v>
                </c:pt>
                <c:pt idx="48">
                  <c:v>41.75</c:v>
                </c:pt>
                <c:pt idx="49">
                  <c:v>42.75</c:v>
                </c:pt>
                <c:pt idx="50">
                  <c:v>43.75</c:v>
                </c:pt>
                <c:pt idx="51">
                  <c:v>44.75</c:v>
                </c:pt>
                <c:pt idx="52">
                  <c:v>45.75</c:v>
                </c:pt>
                <c:pt idx="53">
                  <c:v>46.75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52.25</c:v>
                </c:pt>
                <c:pt idx="61">
                  <c:v>53.25</c:v>
                </c:pt>
                <c:pt idx="62">
                  <c:v>54.25</c:v>
                </c:pt>
                <c:pt idx="63">
                  <c:v>55.25</c:v>
                </c:pt>
                <c:pt idx="64">
                  <c:v>56.25</c:v>
                </c:pt>
                <c:pt idx="65">
                  <c:v>57.25</c:v>
                </c:pt>
                <c:pt idx="66">
                  <c:v>57.25</c:v>
                </c:pt>
                <c:pt idx="67">
                  <c:v>57.5</c:v>
                </c:pt>
                <c:pt idx="68">
                  <c:v>58.5</c:v>
                </c:pt>
                <c:pt idx="69">
                  <c:v>59.5</c:v>
                </c:pt>
                <c:pt idx="70">
                  <c:v>60.5</c:v>
                </c:pt>
                <c:pt idx="71">
                  <c:v>61.5</c:v>
                </c:pt>
                <c:pt idx="72">
                  <c:v>62.5</c:v>
                </c:pt>
                <c:pt idx="73">
                  <c:v>62.75</c:v>
                </c:pt>
                <c:pt idx="74">
                  <c:v>63.75</c:v>
                </c:pt>
                <c:pt idx="75">
                  <c:v>64.75</c:v>
                </c:pt>
                <c:pt idx="76">
                  <c:v>65.75</c:v>
                </c:pt>
                <c:pt idx="77">
                  <c:v>66.75</c:v>
                </c:pt>
                <c:pt idx="78">
                  <c:v>67.75</c:v>
                </c:pt>
                <c:pt idx="79">
                  <c:v>68</c:v>
                </c:pt>
                <c:pt idx="80">
                  <c:v>69</c:v>
                </c:pt>
                <c:pt idx="81">
                  <c:v>70</c:v>
                </c:pt>
                <c:pt idx="82">
                  <c:v>71</c:v>
                </c:pt>
                <c:pt idx="83">
                  <c:v>72</c:v>
                </c:pt>
                <c:pt idx="84">
                  <c:v>73</c:v>
                </c:pt>
                <c:pt idx="85">
                  <c:v>73.25</c:v>
                </c:pt>
                <c:pt idx="86">
                  <c:v>74.25</c:v>
                </c:pt>
                <c:pt idx="87">
                  <c:v>75.25</c:v>
                </c:pt>
                <c:pt idx="88">
                  <c:v>76.25</c:v>
                </c:pt>
                <c:pt idx="89">
                  <c:v>77.25</c:v>
                </c:pt>
                <c:pt idx="90">
                  <c:v>78.25</c:v>
                </c:pt>
                <c:pt idx="91">
                  <c:v>78.5</c:v>
                </c:pt>
                <c:pt idx="92">
                  <c:v>79.5</c:v>
                </c:pt>
                <c:pt idx="93">
                  <c:v>80.5</c:v>
                </c:pt>
                <c:pt idx="94">
                  <c:v>81.5</c:v>
                </c:pt>
                <c:pt idx="95">
                  <c:v>82.5</c:v>
                </c:pt>
                <c:pt idx="96">
                  <c:v>83.5</c:v>
                </c:pt>
                <c:pt idx="97">
                  <c:v>83.75</c:v>
                </c:pt>
                <c:pt idx="98">
                  <c:v>84.75</c:v>
                </c:pt>
                <c:pt idx="99">
                  <c:v>85.75</c:v>
                </c:pt>
                <c:pt idx="100">
                  <c:v>86.75</c:v>
                </c:pt>
                <c:pt idx="101">
                  <c:v>87.75</c:v>
                </c:pt>
                <c:pt idx="102">
                  <c:v>87.75</c:v>
                </c:pt>
                <c:pt idx="103">
                  <c:v>88</c:v>
                </c:pt>
                <c:pt idx="104">
                  <c:v>89</c:v>
                </c:pt>
              </c:numCache>
            </c:numRef>
          </c:xVal>
          <c:yVal>
            <c:numRef>
              <c:f>'[1]Final Results SMP'!$D$5:$D$109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11</c:v>
                </c:pt>
                <c:pt idx="88">
                  <c:v>77</c:v>
                </c:pt>
                <c:pt idx="89">
                  <c:v>77</c:v>
                </c:pt>
                <c:pt idx="90">
                  <c:v>77</c:v>
                </c:pt>
                <c:pt idx="91">
                  <c:v>77</c:v>
                </c:pt>
                <c:pt idx="92">
                  <c:v>77</c:v>
                </c:pt>
                <c:pt idx="93">
                  <c:v>77</c:v>
                </c:pt>
                <c:pt idx="94">
                  <c:v>77</c:v>
                </c:pt>
                <c:pt idx="95">
                  <c:v>77</c:v>
                </c:pt>
                <c:pt idx="96">
                  <c:v>77</c:v>
                </c:pt>
                <c:pt idx="97">
                  <c:v>77</c:v>
                </c:pt>
                <c:pt idx="98">
                  <c:v>77</c:v>
                </c:pt>
                <c:pt idx="99">
                  <c:v>77</c:v>
                </c:pt>
                <c:pt idx="100">
                  <c:v>77</c:v>
                </c:pt>
                <c:pt idx="101">
                  <c:v>182</c:v>
                </c:pt>
                <c:pt idx="102">
                  <c:v>182</c:v>
                </c:pt>
                <c:pt idx="103">
                  <c:v>188</c:v>
                </c:pt>
                <c:pt idx="104">
                  <c:v>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31-4DAB-9450-EF0AD57E893F}"/>
            </c:ext>
          </c:extLst>
        </c:ser>
        <c:ser>
          <c:idx val="4"/>
          <c:order val="1"/>
          <c:tx>
            <c:strRef>
              <c:f>'SPM 3%+5 lb Fiber_3000m_300F'!$T$42</c:f>
              <c:strCache>
                <c:ptCount val="1"/>
                <c:pt idx="0">
                  <c:v>Fracture width 3000 μm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'SPM 3%+5 lb Fiber_3000m_300F'!$C$8:$C$117</c:f>
              <c:numCache>
                <c:formatCode>General</c:formatCode>
                <c:ptCount val="110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5.75</c:v>
                </c:pt>
                <c:pt idx="9">
                  <c:v>6.25</c:v>
                </c:pt>
                <c:pt idx="10">
                  <c:v>6.75</c:v>
                </c:pt>
                <c:pt idx="11">
                  <c:v>7.25</c:v>
                </c:pt>
                <c:pt idx="12">
                  <c:v>7.75</c:v>
                </c:pt>
                <c:pt idx="13">
                  <c:v>8.25</c:v>
                </c:pt>
                <c:pt idx="14">
                  <c:v>8.75</c:v>
                </c:pt>
                <c:pt idx="15">
                  <c:v>9.25</c:v>
                </c:pt>
                <c:pt idx="16">
                  <c:v>9.75</c:v>
                </c:pt>
                <c:pt idx="17">
                  <c:v>10.25</c:v>
                </c:pt>
                <c:pt idx="18">
                  <c:v>10.5</c:v>
                </c:pt>
                <c:pt idx="19">
                  <c:v>11.5</c:v>
                </c:pt>
                <c:pt idx="20">
                  <c:v>12.5</c:v>
                </c:pt>
                <c:pt idx="21">
                  <c:v>13.5</c:v>
                </c:pt>
                <c:pt idx="22">
                  <c:v>14.5</c:v>
                </c:pt>
                <c:pt idx="23">
                  <c:v>15.5</c:v>
                </c:pt>
                <c:pt idx="24">
                  <c:v>15.75</c:v>
                </c:pt>
                <c:pt idx="25">
                  <c:v>16.75</c:v>
                </c:pt>
                <c:pt idx="26">
                  <c:v>17.75</c:v>
                </c:pt>
                <c:pt idx="27">
                  <c:v>18.75</c:v>
                </c:pt>
                <c:pt idx="28">
                  <c:v>19.75</c:v>
                </c:pt>
                <c:pt idx="29">
                  <c:v>20.75</c:v>
                </c:pt>
              </c:numCache>
            </c:numRef>
          </c:xVal>
          <c:yVal>
            <c:numRef>
              <c:f>'SPM 3%+5 lb Fiber_3000m_300F'!$D$8:$D$117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21</c:v>
                </c:pt>
                <c:pt idx="9">
                  <c:v>42</c:v>
                </c:pt>
                <c:pt idx="10">
                  <c:v>42</c:v>
                </c:pt>
                <c:pt idx="11">
                  <c:v>130</c:v>
                </c:pt>
                <c:pt idx="12">
                  <c:v>130</c:v>
                </c:pt>
                <c:pt idx="13">
                  <c:v>200</c:v>
                </c:pt>
                <c:pt idx="14">
                  <c:v>200</c:v>
                </c:pt>
                <c:pt idx="15">
                  <c:v>296</c:v>
                </c:pt>
                <c:pt idx="16">
                  <c:v>296</c:v>
                </c:pt>
                <c:pt idx="17">
                  <c:v>416</c:v>
                </c:pt>
                <c:pt idx="18">
                  <c:v>416</c:v>
                </c:pt>
                <c:pt idx="19">
                  <c:v>446</c:v>
                </c:pt>
                <c:pt idx="20">
                  <c:v>491</c:v>
                </c:pt>
                <c:pt idx="21">
                  <c:v>546</c:v>
                </c:pt>
                <c:pt idx="22">
                  <c:v>622</c:v>
                </c:pt>
                <c:pt idx="23">
                  <c:v>622</c:v>
                </c:pt>
                <c:pt idx="24">
                  <c:v>677</c:v>
                </c:pt>
                <c:pt idx="25">
                  <c:v>737</c:v>
                </c:pt>
                <c:pt idx="26">
                  <c:v>807</c:v>
                </c:pt>
                <c:pt idx="27">
                  <c:v>883</c:v>
                </c:pt>
                <c:pt idx="28">
                  <c:v>973</c:v>
                </c:pt>
                <c:pt idx="29">
                  <c:v>1043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31-4DAB-9450-EF0AD57E8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valAx>
        <c:axId val="558875384"/>
        <c:scaling>
          <c:orientation val="minMax"/>
          <c:max val="3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Time,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0904"/>
        <c:crosses val="autoZero"/>
        <c:crossBetween val="midCat"/>
        <c:majorUnit val="5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Filtrates, cm</a:t>
                </a:r>
                <a:r>
                  <a:rPr lang="en-US" sz="1800" b="0" i="0" baseline="30000">
                    <a:effectLst/>
                  </a:rPr>
                  <a:t>3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1.6032460809785709E-3"/>
              <c:y val="0.29863758348778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5384"/>
        <c:crosses val="autoZero"/>
        <c:crossBetween val="midCat"/>
        <c:majorUnit val="200"/>
        <c:min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0630878433861788E-2"/>
          <c:y val="0.88820623590499836"/>
          <c:w val="0.90000000000000013"/>
          <c:h val="7.6390555925205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16744554570861"/>
          <c:y val="0.13089687135718281"/>
          <c:w val="0.78294445263529144"/>
          <c:h val="0.631173256682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Fiber-2'!$I$4</c:f>
              <c:strCache>
                <c:ptCount val="1"/>
                <c:pt idx="0">
                  <c:v>Sealing Pressure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'comparison with Fiber-2'!$H$5:$H$6</c:f>
              <c:strCache>
                <c:ptCount val="2"/>
                <c:pt idx="0">
                  <c:v>Fracture width 1000 μm</c:v>
                </c:pt>
                <c:pt idx="1">
                  <c:v>Fracture width 3000 μm</c:v>
                </c:pt>
              </c:strCache>
            </c:strRef>
          </c:cat>
          <c:val>
            <c:numRef>
              <c:f>'comparison with Fiber-2'!$I$5:$I$6</c:f>
              <c:numCache>
                <c:formatCode>General</c:formatCode>
                <c:ptCount val="2"/>
                <c:pt idx="0">
                  <c:v>500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E2F-A610-E162A7C6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620408"/>
        <c:axId val="538618168"/>
      </c:barChart>
      <c:catAx>
        <c:axId val="538620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618168"/>
        <c:crosses val="autoZero"/>
        <c:auto val="1"/>
        <c:lblAlgn val="ctr"/>
        <c:lblOffset val="100"/>
        <c:noMultiLvlLbl val="0"/>
      </c:catAx>
      <c:valAx>
        <c:axId val="538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Sealing Pressure, psi</a:t>
                </a:r>
              </a:p>
            </c:rich>
          </c:tx>
          <c:layout>
            <c:manualLayout>
              <c:xMode val="edge"/>
              <c:yMode val="edge"/>
              <c:x val="5.9694823142727189E-3"/>
              <c:y val="0.20214119520343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620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30 min Cumulative Filtrates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16744554570861"/>
          <c:y val="0.13089687135718281"/>
          <c:w val="0.78294445263529144"/>
          <c:h val="0.631173256682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with Fiber-2'!$J$4</c:f>
              <c:strCache>
                <c:ptCount val="1"/>
                <c:pt idx="0">
                  <c:v>Cumulative Filtrates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'comparison with Fiber-2'!$H$5:$H$6</c:f>
              <c:strCache>
                <c:ptCount val="2"/>
                <c:pt idx="0">
                  <c:v>Fracture width 1000 μm</c:v>
                </c:pt>
                <c:pt idx="1">
                  <c:v>Fracture width 3000 μm</c:v>
                </c:pt>
              </c:strCache>
            </c:strRef>
          </c:cat>
          <c:val>
            <c:numRef>
              <c:f>'comparison with Fiber-2'!$J$5:$J$6</c:f>
              <c:numCache>
                <c:formatCode>General</c:formatCode>
                <c:ptCount val="2"/>
                <c:pt idx="0">
                  <c:v>10</c:v>
                </c:pt>
                <c:pt idx="1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4-4B41-8EAD-8462C29D4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620408"/>
        <c:axId val="538618168"/>
      </c:barChart>
      <c:catAx>
        <c:axId val="538620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618168"/>
        <c:crosses val="autoZero"/>
        <c:auto val="1"/>
        <c:lblAlgn val="ctr"/>
        <c:lblOffset val="100"/>
        <c:noMultiLvlLbl val="0"/>
      </c:catAx>
      <c:valAx>
        <c:axId val="53861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Filtrates, cm</a:t>
                </a:r>
                <a:r>
                  <a:rPr lang="en-U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5.9694823142727189E-3"/>
              <c:y val="0.202141195203435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620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2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274692</xdr:colOff>
      <xdr:row>5</xdr:row>
      <xdr:rowOff>164289</xdr:rowOff>
    </xdr:from>
    <xdr:to>
      <xdr:col>29</xdr:col>
      <xdr:colOff>289932</xdr:colOff>
      <xdr:row>37</xdr:row>
      <xdr:rowOff>162383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CC425E-77C7-43AD-B6B9-322FE9005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271173</xdr:colOff>
      <xdr:row>44</xdr:row>
      <xdr:rowOff>110270</xdr:rowOff>
    </xdr:from>
    <xdr:to>
      <xdr:col>29</xdr:col>
      <xdr:colOff>243344</xdr:colOff>
      <xdr:row>68</xdr:row>
      <xdr:rowOff>50541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4FC9DE-6FF2-4441-8BEB-D4AC7CFAC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604314</xdr:colOff>
      <xdr:row>44</xdr:row>
      <xdr:rowOff>155112</xdr:rowOff>
    </xdr:from>
    <xdr:to>
      <xdr:col>42</xdr:col>
      <xdr:colOff>574580</xdr:colOff>
      <xdr:row>68</xdr:row>
      <xdr:rowOff>94498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60A505-8A2C-4D14-931C-39F7C303F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307449</xdr:colOff>
      <xdr:row>10</xdr:row>
      <xdr:rowOff>28319</xdr:rowOff>
    </xdr:from>
    <xdr:to>
      <xdr:col>28</xdr:col>
      <xdr:colOff>190501</xdr:colOff>
      <xdr:row>38</xdr:row>
      <xdr:rowOff>138953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E4DF8-1FBA-48C8-95AC-33E2C3F1E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152808</xdr:colOff>
      <xdr:row>10</xdr:row>
      <xdr:rowOff>44006</xdr:rowOff>
    </xdr:from>
    <xdr:to>
      <xdr:col>15</xdr:col>
      <xdr:colOff>35860</xdr:colOff>
      <xdr:row>38</xdr:row>
      <xdr:rowOff>143435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7A6C0C-43EA-4E5A-8AA3-86C91EC95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E%20GEOTHERMAL/Tests%20DOE/HPHT%20LCM%20Unit/112619%20SMP%20dynamic%20test%20%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heating"/>
      <sheetName val="Test"/>
      <sheetName val="comparison with Fiber-1"/>
      <sheetName val="comparison with Fiber-2"/>
      <sheetName val="Final Results SMP"/>
    </sheetNames>
    <sheetDataSet>
      <sheetData sheetId="0">
        <row r="1">
          <cell r="D1" t="str">
            <v>Cell Temperature</v>
          </cell>
        </row>
      </sheetData>
      <sheetData sheetId="1">
        <row r="4">
          <cell r="D4" t="str">
            <v>Filtrates</v>
          </cell>
        </row>
      </sheetData>
      <sheetData sheetId="2"/>
      <sheetData sheetId="3"/>
      <sheetData sheetId="4">
        <row r="4">
          <cell r="D4" t="str">
            <v>Filtrates</v>
          </cell>
        </row>
        <row r="5">
          <cell r="C5">
            <v>0</v>
          </cell>
          <cell r="D5">
            <v>0</v>
          </cell>
          <cell r="G5">
            <v>100</v>
          </cell>
        </row>
        <row r="6">
          <cell r="C6">
            <v>0.25</v>
          </cell>
          <cell r="D6">
            <v>0</v>
          </cell>
          <cell r="G6">
            <v>100</v>
          </cell>
        </row>
        <row r="7">
          <cell r="C7">
            <v>1</v>
          </cell>
          <cell r="D7">
            <v>0</v>
          </cell>
          <cell r="G7">
            <v>100</v>
          </cell>
        </row>
        <row r="8">
          <cell r="C8">
            <v>2</v>
          </cell>
          <cell r="D8">
            <v>0</v>
          </cell>
          <cell r="G8">
            <v>100</v>
          </cell>
        </row>
        <row r="9">
          <cell r="C9">
            <v>3</v>
          </cell>
          <cell r="D9">
            <v>0</v>
          </cell>
          <cell r="G9">
            <v>100</v>
          </cell>
        </row>
        <row r="10">
          <cell r="C10">
            <v>4</v>
          </cell>
          <cell r="D10">
            <v>0</v>
          </cell>
          <cell r="G10">
            <v>100</v>
          </cell>
        </row>
        <row r="11">
          <cell r="C11">
            <v>5</v>
          </cell>
          <cell r="D11">
            <v>0</v>
          </cell>
          <cell r="G11">
            <v>100</v>
          </cell>
        </row>
        <row r="12">
          <cell r="C12">
            <v>5.25</v>
          </cell>
          <cell r="D12">
            <v>0</v>
          </cell>
          <cell r="G12">
            <v>200</v>
          </cell>
        </row>
        <row r="13">
          <cell r="C13">
            <v>6.25</v>
          </cell>
          <cell r="D13">
            <v>0</v>
          </cell>
          <cell r="G13">
            <v>200</v>
          </cell>
        </row>
        <row r="14">
          <cell r="C14">
            <v>7.25</v>
          </cell>
          <cell r="D14">
            <v>0</v>
          </cell>
          <cell r="G14">
            <v>200</v>
          </cell>
        </row>
        <row r="15">
          <cell r="C15">
            <v>8.25</v>
          </cell>
          <cell r="D15">
            <v>0</v>
          </cell>
          <cell r="G15">
            <v>200</v>
          </cell>
        </row>
        <row r="16">
          <cell r="C16">
            <v>9.25</v>
          </cell>
          <cell r="D16">
            <v>0</v>
          </cell>
          <cell r="G16">
            <v>200</v>
          </cell>
        </row>
        <row r="17">
          <cell r="C17">
            <v>10.25</v>
          </cell>
          <cell r="D17">
            <v>2</v>
          </cell>
          <cell r="G17">
            <v>200</v>
          </cell>
        </row>
        <row r="18">
          <cell r="C18">
            <v>10.5</v>
          </cell>
          <cell r="D18">
            <v>6</v>
          </cell>
          <cell r="G18">
            <v>200</v>
          </cell>
        </row>
        <row r="19">
          <cell r="C19">
            <v>11.5</v>
          </cell>
          <cell r="D19">
            <v>10</v>
          </cell>
          <cell r="G19">
            <v>180</v>
          </cell>
        </row>
        <row r="20">
          <cell r="C20">
            <v>12.5</v>
          </cell>
          <cell r="D20">
            <v>10</v>
          </cell>
          <cell r="G20">
            <v>100</v>
          </cell>
        </row>
        <row r="21">
          <cell r="C21">
            <v>13.5</v>
          </cell>
          <cell r="D21">
            <v>10</v>
          </cell>
          <cell r="G21">
            <v>300</v>
          </cell>
        </row>
        <row r="22">
          <cell r="C22">
            <v>14.5</v>
          </cell>
          <cell r="D22">
            <v>10</v>
          </cell>
          <cell r="G22">
            <v>300</v>
          </cell>
        </row>
        <row r="23">
          <cell r="C23">
            <v>15.5</v>
          </cell>
          <cell r="D23">
            <v>10</v>
          </cell>
          <cell r="G23">
            <v>300</v>
          </cell>
        </row>
        <row r="24">
          <cell r="C24">
            <v>15.75</v>
          </cell>
          <cell r="D24">
            <v>10</v>
          </cell>
          <cell r="G24">
            <v>400</v>
          </cell>
        </row>
        <row r="25">
          <cell r="C25">
            <v>16.75</v>
          </cell>
          <cell r="D25">
            <v>10</v>
          </cell>
          <cell r="G25">
            <v>400</v>
          </cell>
        </row>
        <row r="26">
          <cell r="C26">
            <v>17.75</v>
          </cell>
          <cell r="D26">
            <v>10</v>
          </cell>
          <cell r="G26">
            <v>400</v>
          </cell>
        </row>
        <row r="27">
          <cell r="C27">
            <v>18.75</v>
          </cell>
          <cell r="D27">
            <v>10</v>
          </cell>
          <cell r="G27">
            <v>400</v>
          </cell>
        </row>
        <row r="28">
          <cell r="C28">
            <v>19.75</v>
          </cell>
          <cell r="D28">
            <v>10</v>
          </cell>
          <cell r="G28">
            <v>400</v>
          </cell>
        </row>
        <row r="29">
          <cell r="C29">
            <v>20.75</v>
          </cell>
          <cell r="D29">
            <v>10</v>
          </cell>
          <cell r="G29">
            <v>400</v>
          </cell>
        </row>
        <row r="30">
          <cell r="C30">
            <v>21</v>
          </cell>
          <cell r="D30">
            <v>10</v>
          </cell>
          <cell r="G30">
            <v>500</v>
          </cell>
        </row>
        <row r="31">
          <cell r="C31">
            <v>22</v>
          </cell>
          <cell r="D31">
            <v>10</v>
          </cell>
          <cell r="G31">
            <v>500</v>
          </cell>
        </row>
        <row r="32">
          <cell r="C32">
            <v>23</v>
          </cell>
          <cell r="D32">
            <v>10</v>
          </cell>
          <cell r="G32">
            <v>500</v>
          </cell>
        </row>
        <row r="33">
          <cell r="C33">
            <v>24</v>
          </cell>
          <cell r="D33">
            <v>10</v>
          </cell>
          <cell r="G33">
            <v>500</v>
          </cell>
        </row>
        <row r="34">
          <cell r="C34">
            <v>25</v>
          </cell>
          <cell r="D34">
            <v>10</v>
          </cell>
          <cell r="G34">
            <v>500</v>
          </cell>
        </row>
        <row r="35">
          <cell r="C35">
            <v>26</v>
          </cell>
          <cell r="D35">
            <v>10</v>
          </cell>
          <cell r="G35">
            <v>500</v>
          </cell>
        </row>
        <row r="36">
          <cell r="C36">
            <v>27</v>
          </cell>
          <cell r="D36">
            <v>10</v>
          </cell>
          <cell r="G36">
            <v>500</v>
          </cell>
        </row>
        <row r="37">
          <cell r="C37">
            <v>28</v>
          </cell>
          <cell r="D37">
            <v>10</v>
          </cell>
          <cell r="G37">
            <v>500</v>
          </cell>
        </row>
        <row r="38">
          <cell r="C38">
            <v>29</v>
          </cell>
          <cell r="D38">
            <v>10</v>
          </cell>
          <cell r="G38">
            <v>500</v>
          </cell>
        </row>
        <row r="39">
          <cell r="C39">
            <v>30</v>
          </cell>
          <cell r="D39">
            <v>10</v>
          </cell>
          <cell r="G39">
            <v>500</v>
          </cell>
        </row>
        <row r="40">
          <cell r="C40">
            <v>31</v>
          </cell>
          <cell r="D40">
            <v>10</v>
          </cell>
          <cell r="G40">
            <v>500</v>
          </cell>
        </row>
        <row r="41">
          <cell r="C41">
            <v>31.25</v>
          </cell>
          <cell r="D41">
            <v>10</v>
          </cell>
          <cell r="G41">
            <v>200</v>
          </cell>
        </row>
        <row r="42">
          <cell r="C42">
            <v>32.25</v>
          </cell>
          <cell r="D42">
            <v>10</v>
          </cell>
          <cell r="G42">
            <v>200</v>
          </cell>
        </row>
        <row r="43">
          <cell r="C43">
            <v>33.25</v>
          </cell>
          <cell r="D43">
            <v>10</v>
          </cell>
          <cell r="G43">
            <v>200</v>
          </cell>
        </row>
        <row r="44">
          <cell r="C44">
            <v>34.25</v>
          </cell>
          <cell r="D44">
            <v>10</v>
          </cell>
          <cell r="G44">
            <v>200</v>
          </cell>
        </row>
        <row r="45">
          <cell r="C45">
            <v>35.25</v>
          </cell>
          <cell r="D45">
            <v>10</v>
          </cell>
          <cell r="G45">
            <v>200</v>
          </cell>
        </row>
        <row r="46">
          <cell r="C46">
            <v>36.25</v>
          </cell>
          <cell r="D46">
            <v>10</v>
          </cell>
          <cell r="G46">
            <v>200</v>
          </cell>
        </row>
        <row r="47">
          <cell r="C47">
            <v>36.5</v>
          </cell>
          <cell r="D47">
            <v>10</v>
          </cell>
          <cell r="G47">
            <v>300</v>
          </cell>
        </row>
        <row r="48">
          <cell r="C48">
            <v>37.5</v>
          </cell>
          <cell r="D48">
            <v>10</v>
          </cell>
          <cell r="G48">
            <v>300</v>
          </cell>
        </row>
        <row r="49">
          <cell r="C49">
            <v>38.5</v>
          </cell>
          <cell r="D49">
            <v>10</v>
          </cell>
          <cell r="G49">
            <v>300</v>
          </cell>
        </row>
        <row r="50">
          <cell r="C50">
            <v>39.5</v>
          </cell>
          <cell r="D50">
            <v>10</v>
          </cell>
          <cell r="G50">
            <v>300</v>
          </cell>
        </row>
        <row r="51">
          <cell r="C51">
            <v>40.5</v>
          </cell>
          <cell r="D51">
            <v>10</v>
          </cell>
          <cell r="G51">
            <v>300</v>
          </cell>
        </row>
        <row r="52">
          <cell r="C52">
            <v>41.5</v>
          </cell>
          <cell r="D52">
            <v>10</v>
          </cell>
          <cell r="G52">
            <v>300</v>
          </cell>
        </row>
        <row r="53">
          <cell r="C53">
            <v>41.75</v>
          </cell>
          <cell r="D53">
            <v>10</v>
          </cell>
          <cell r="G53">
            <v>200</v>
          </cell>
        </row>
        <row r="54">
          <cell r="C54">
            <v>42.75</v>
          </cell>
          <cell r="D54">
            <v>10</v>
          </cell>
          <cell r="G54">
            <v>200</v>
          </cell>
        </row>
        <row r="55">
          <cell r="C55">
            <v>43.75</v>
          </cell>
          <cell r="D55">
            <v>10</v>
          </cell>
          <cell r="G55">
            <v>200</v>
          </cell>
        </row>
        <row r="56">
          <cell r="C56">
            <v>44.75</v>
          </cell>
          <cell r="D56">
            <v>10</v>
          </cell>
          <cell r="G56">
            <v>200</v>
          </cell>
        </row>
        <row r="57">
          <cell r="C57">
            <v>45.75</v>
          </cell>
          <cell r="D57">
            <v>10</v>
          </cell>
          <cell r="G57">
            <v>200</v>
          </cell>
        </row>
        <row r="58">
          <cell r="C58">
            <v>46.75</v>
          </cell>
          <cell r="D58">
            <v>10</v>
          </cell>
          <cell r="G58">
            <v>200</v>
          </cell>
        </row>
        <row r="59">
          <cell r="C59">
            <v>47</v>
          </cell>
          <cell r="D59">
            <v>10</v>
          </cell>
          <cell r="G59">
            <v>210</v>
          </cell>
        </row>
        <row r="60">
          <cell r="C60">
            <v>48</v>
          </cell>
          <cell r="D60">
            <v>10</v>
          </cell>
          <cell r="G60">
            <v>210</v>
          </cell>
        </row>
        <row r="61">
          <cell r="C61">
            <v>49</v>
          </cell>
          <cell r="D61">
            <v>10</v>
          </cell>
          <cell r="G61">
            <v>210</v>
          </cell>
        </row>
        <row r="62">
          <cell r="C62">
            <v>50</v>
          </cell>
          <cell r="D62">
            <v>10</v>
          </cell>
          <cell r="G62">
            <v>210</v>
          </cell>
        </row>
        <row r="63">
          <cell r="C63">
            <v>51</v>
          </cell>
          <cell r="D63">
            <v>10</v>
          </cell>
          <cell r="G63">
            <v>210</v>
          </cell>
        </row>
        <row r="64">
          <cell r="C64">
            <v>52</v>
          </cell>
          <cell r="D64">
            <v>10</v>
          </cell>
          <cell r="G64">
            <v>210</v>
          </cell>
        </row>
        <row r="65">
          <cell r="C65">
            <v>52.25</v>
          </cell>
          <cell r="D65">
            <v>10</v>
          </cell>
          <cell r="G65">
            <v>300</v>
          </cell>
        </row>
        <row r="66">
          <cell r="C66">
            <v>53.25</v>
          </cell>
          <cell r="D66">
            <v>10</v>
          </cell>
          <cell r="G66">
            <v>300</v>
          </cell>
        </row>
        <row r="67">
          <cell r="C67">
            <v>54.25</v>
          </cell>
          <cell r="D67">
            <v>10</v>
          </cell>
          <cell r="G67">
            <v>300</v>
          </cell>
        </row>
        <row r="68">
          <cell r="C68">
            <v>55.25</v>
          </cell>
          <cell r="D68">
            <v>10</v>
          </cell>
          <cell r="G68">
            <v>300</v>
          </cell>
        </row>
        <row r="69">
          <cell r="C69">
            <v>56.25</v>
          </cell>
          <cell r="D69">
            <v>10</v>
          </cell>
          <cell r="G69">
            <v>300</v>
          </cell>
        </row>
        <row r="70">
          <cell r="C70">
            <v>57.25</v>
          </cell>
          <cell r="D70">
            <v>10</v>
          </cell>
          <cell r="G70">
            <v>300</v>
          </cell>
        </row>
        <row r="71">
          <cell r="C71">
            <v>57.25</v>
          </cell>
          <cell r="D71">
            <v>10</v>
          </cell>
          <cell r="G71">
            <v>50</v>
          </cell>
        </row>
        <row r="72">
          <cell r="C72">
            <v>57.5</v>
          </cell>
          <cell r="D72">
            <v>10</v>
          </cell>
          <cell r="G72">
            <v>50</v>
          </cell>
        </row>
        <row r="73">
          <cell r="C73">
            <v>58.5</v>
          </cell>
          <cell r="D73">
            <v>10</v>
          </cell>
          <cell r="G73">
            <v>100</v>
          </cell>
        </row>
        <row r="74">
          <cell r="C74">
            <v>59.5</v>
          </cell>
          <cell r="D74">
            <v>10</v>
          </cell>
          <cell r="G74">
            <v>100</v>
          </cell>
        </row>
        <row r="75">
          <cell r="C75">
            <v>60.5</v>
          </cell>
          <cell r="D75">
            <v>10</v>
          </cell>
          <cell r="G75">
            <v>100</v>
          </cell>
        </row>
        <row r="76">
          <cell r="C76">
            <v>61.5</v>
          </cell>
          <cell r="D76">
            <v>10</v>
          </cell>
          <cell r="G76">
            <v>100</v>
          </cell>
        </row>
        <row r="77">
          <cell r="C77">
            <v>62.5</v>
          </cell>
          <cell r="D77">
            <v>10</v>
          </cell>
          <cell r="G77">
            <v>100</v>
          </cell>
        </row>
        <row r="78">
          <cell r="C78">
            <v>62.75</v>
          </cell>
          <cell r="D78">
            <v>10</v>
          </cell>
          <cell r="G78">
            <v>100</v>
          </cell>
        </row>
        <row r="79">
          <cell r="C79">
            <v>63.75</v>
          </cell>
          <cell r="D79">
            <v>10</v>
          </cell>
          <cell r="G79">
            <v>100</v>
          </cell>
        </row>
        <row r="80">
          <cell r="C80">
            <v>64.75</v>
          </cell>
          <cell r="D80">
            <v>10</v>
          </cell>
          <cell r="G80">
            <v>200</v>
          </cell>
        </row>
        <row r="81">
          <cell r="C81">
            <v>65.75</v>
          </cell>
          <cell r="D81">
            <v>10</v>
          </cell>
          <cell r="G81">
            <v>200</v>
          </cell>
        </row>
        <row r="82">
          <cell r="C82">
            <v>66.75</v>
          </cell>
          <cell r="D82">
            <v>10</v>
          </cell>
          <cell r="G82">
            <v>200</v>
          </cell>
        </row>
        <row r="83">
          <cell r="C83">
            <v>67.75</v>
          </cell>
          <cell r="D83">
            <v>10</v>
          </cell>
          <cell r="G83">
            <v>200</v>
          </cell>
        </row>
        <row r="84">
          <cell r="C84">
            <v>68</v>
          </cell>
          <cell r="D84">
            <v>10</v>
          </cell>
          <cell r="G84">
            <v>200</v>
          </cell>
        </row>
        <row r="85">
          <cell r="C85">
            <v>69</v>
          </cell>
          <cell r="D85">
            <v>10</v>
          </cell>
          <cell r="G85">
            <v>180</v>
          </cell>
        </row>
        <row r="86">
          <cell r="C86">
            <v>70</v>
          </cell>
          <cell r="D86">
            <v>10</v>
          </cell>
          <cell r="G86">
            <v>100</v>
          </cell>
        </row>
        <row r="87">
          <cell r="C87">
            <v>71</v>
          </cell>
          <cell r="D87">
            <v>10</v>
          </cell>
          <cell r="G87">
            <v>300</v>
          </cell>
        </row>
        <row r="88">
          <cell r="C88">
            <v>72</v>
          </cell>
          <cell r="D88">
            <v>10</v>
          </cell>
          <cell r="G88">
            <v>300</v>
          </cell>
        </row>
        <row r="89">
          <cell r="C89">
            <v>73</v>
          </cell>
          <cell r="D89">
            <v>10</v>
          </cell>
          <cell r="G89">
            <v>300</v>
          </cell>
        </row>
        <row r="90">
          <cell r="C90">
            <v>73.25</v>
          </cell>
          <cell r="D90">
            <v>10</v>
          </cell>
          <cell r="G90">
            <v>280</v>
          </cell>
        </row>
        <row r="91">
          <cell r="C91">
            <v>74.25</v>
          </cell>
          <cell r="D91">
            <v>10</v>
          </cell>
          <cell r="G91">
            <v>250</v>
          </cell>
        </row>
        <row r="92">
          <cell r="C92">
            <v>75.25</v>
          </cell>
          <cell r="D92">
            <v>11</v>
          </cell>
          <cell r="G92">
            <v>190</v>
          </cell>
        </row>
        <row r="93">
          <cell r="C93">
            <v>76.25</v>
          </cell>
          <cell r="D93">
            <v>77</v>
          </cell>
          <cell r="G93">
            <v>20</v>
          </cell>
        </row>
        <row r="94">
          <cell r="C94">
            <v>77.25</v>
          </cell>
          <cell r="D94">
            <v>77</v>
          </cell>
          <cell r="G94">
            <v>110</v>
          </cell>
        </row>
        <row r="95">
          <cell r="C95">
            <v>78.25</v>
          </cell>
          <cell r="D95">
            <v>77</v>
          </cell>
          <cell r="G95">
            <v>300</v>
          </cell>
        </row>
        <row r="96">
          <cell r="C96">
            <v>78.5</v>
          </cell>
          <cell r="D96">
            <v>77</v>
          </cell>
          <cell r="G96">
            <v>300</v>
          </cell>
        </row>
        <row r="97">
          <cell r="C97">
            <v>79.5</v>
          </cell>
          <cell r="D97">
            <v>77</v>
          </cell>
          <cell r="G97">
            <v>300</v>
          </cell>
        </row>
        <row r="98">
          <cell r="C98">
            <v>80.5</v>
          </cell>
          <cell r="D98">
            <v>77</v>
          </cell>
          <cell r="G98">
            <v>300</v>
          </cell>
        </row>
        <row r="99">
          <cell r="C99">
            <v>81.5</v>
          </cell>
          <cell r="D99">
            <v>77</v>
          </cell>
          <cell r="G99">
            <v>300</v>
          </cell>
        </row>
        <row r="100">
          <cell r="C100">
            <v>82.5</v>
          </cell>
          <cell r="D100">
            <v>77</v>
          </cell>
          <cell r="G100">
            <v>300</v>
          </cell>
        </row>
        <row r="101">
          <cell r="C101">
            <v>83.5</v>
          </cell>
          <cell r="D101">
            <v>77</v>
          </cell>
          <cell r="G101">
            <v>300</v>
          </cell>
        </row>
        <row r="102">
          <cell r="C102">
            <v>83.75</v>
          </cell>
          <cell r="D102">
            <v>77</v>
          </cell>
          <cell r="G102">
            <v>400</v>
          </cell>
        </row>
        <row r="103">
          <cell r="C103">
            <v>84.75</v>
          </cell>
          <cell r="D103">
            <v>77</v>
          </cell>
          <cell r="G103">
            <v>400</v>
          </cell>
        </row>
        <row r="104">
          <cell r="C104">
            <v>85.75</v>
          </cell>
          <cell r="D104">
            <v>77</v>
          </cell>
          <cell r="G104">
            <v>400</v>
          </cell>
        </row>
        <row r="105">
          <cell r="C105">
            <v>86.75</v>
          </cell>
          <cell r="D105">
            <v>77</v>
          </cell>
          <cell r="G105">
            <v>400</v>
          </cell>
        </row>
        <row r="106">
          <cell r="C106">
            <v>87.75</v>
          </cell>
          <cell r="D106">
            <v>182</v>
          </cell>
          <cell r="G106">
            <v>0</v>
          </cell>
        </row>
        <row r="107">
          <cell r="C107">
            <v>87.75</v>
          </cell>
          <cell r="D107">
            <v>182</v>
          </cell>
          <cell r="G107">
            <v>100</v>
          </cell>
        </row>
        <row r="108">
          <cell r="C108">
            <v>88</v>
          </cell>
          <cell r="D108">
            <v>188</v>
          </cell>
          <cell r="G108">
            <v>100</v>
          </cell>
        </row>
        <row r="109">
          <cell r="C109">
            <v>89</v>
          </cell>
          <cell r="D109">
            <v>206</v>
          </cell>
          <cell r="G10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39C0-41A1-4198-9618-01A58AB84F8B}">
  <dimension ref="A1:T115"/>
  <sheetViews>
    <sheetView tabSelected="1" zoomScale="70" zoomScaleNormal="70" workbookViewId="0">
      <selection activeCell="X2" sqref="X2"/>
    </sheetView>
  </sheetViews>
  <sheetFormatPr defaultRowHeight="14.4" x14ac:dyDescent="0.3"/>
  <cols>
    <col min="1" max="4" width="8.88671875" style="1"/>
    <col min="5" max="5" width="13.33203125" style="1" customWidth="1"/>
    <col min="6" max="16384" width="8.88671875" style="1"/>
  </cols>
  <sheetData>
    <row r="1" spans="1:15" ht="15" thickBot="1" x14ac:dyDescent="0.35"/>
    <row r="2" spans="1:15" x14ac:dyDescent="0.3">
      <c r="B2" s="5"/>
      <c r="C2" s="6"/>
      <c r="D2" s="7" t="s">
        <v>13</v>
      </c>
      <c r="E2" s="8">
        <v>43810</v>
      </c>
      <c r="F2" s="9"/>
      <c r="G2" s="9"/>
      <c r="H2" s="9"/>
      <c r="I2" s="9"/>
      <c r="J2" s="9"/>
      <c r="K2" s="9"/>
      <c r="L2" s="9"/>
      <c r="M2" s="10"/>
    </row>
    <row r="3" spans="1:15" x14ac:dyDescent="0.3">
      <c r="B3" s="11"/>
      <c r="C3" s="12"/>
      <c r="D3" s="13" t="s">
        <v>14</v>
      </c>
      <c r="E3" s="14" t="s">
        <v>17</v>
      </c>
      <c r="F3" s="15"/>
      <c r="G3" s="15"/>
      <c r="H3" s="15"/>
      <c r="I3" s="15"/>
      <c r="J3" s="15"/>
      <c r="K3" s="15"/>
      <c r="L3" s="15"/>
      <c r="M3" s="16"/>
    </row>
    <row r="4" spans="1:15" x14ac:dyDescent="0.3">
      <c r="B4" s="11"/>
      <c r="C4" s="12"/>
      <c r="D4" s="13" t="s">
        <v>15</v>
      </c>
      <c r="E4" s="14" t="s">
        <v>18</v>
      </c>
      <c r="F4" s="15"/>
      <c r="G4" s="15"/>
      <c r="H4" s="15"/>
      <c r="I4" s="15"/>
      <c r="J4" s="15"/>
      <c r="K4" s="15"/>
      <c r="L4" s="15"/>
      <c r="M4" s="16"/>
    </row>
    <row r="5" spans="1:15" ht="15" thickBot="1" x14ac:dyDescent="0.35">
      <c r="B5" s="17"/>
      <c r="C5" s="18"/>
      <c r="D5" s="19" t="s">
        <v>16</v>
      </c>
      <c r="E5" s="20" t="s">
        <v>19</v>
      </c>
      <c r="F5" s="21"/>
      <c r="G5" s="21"/>
      <c r="H5" s="21"/>
      <c r="I5" s="21"/>
      <c r="J5" s="21"/>
      <c r="K5" s="21"/>
      <c r="L5" s="21"/>
      <c r="M5" s="22"/>
    </row>
    <row r="6" spans="1:15" x14ac:dyDescent="0.3">
      <c r="N6" s="1" t="s">
        <v>0</v>
      </c>
    </row>
    <row r="7" spans="1:15" x14ac:dyDescent="0.3">
      <c r="A7" s="3"/>
      <c r="B7" s="3"/>
      <c r="C7" s="3" t="s">
        <v>1</v>
      </c>
      <c r="D7" s="3" t="s">
        <v>2</v>
      </c>
      <c r="E7" s="3" t="s">
        <v>3</v>
      </c>
      <c r="F7" s="3"/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/>
      <c r="M7" s="3"/>
      <c r="N7" s="3" t="s">
        <v>9</v>
      </c>
      <c r="O7" s="3" t="s">
        <v>10</v>
      </c>
    </row>
    <row r="8" spans="1:15" x14ac:dyDescent="0.3">
      <c r="A8" s="3">
        <v>0</v>
      </c>
      <c r="B8" s="3">
        <v>0</v>
      </c>
      <c r="C8" s="3">
        <v>0</v>
      </c>
      <c r="D8" s="3">
        <f>A8</f>
        <v>0</v>
      </c>
      <c r="E8" s="3">
        <v>100</v>
      </c>
      <c r="F8" s="3">
        <v>0</v>
      </c>
      <c r="G8" s="3">
        <f>E8-F8</f>
        <v>100</v>
      </c>
      <c r="H8" s="3">
        <v>75</v>
      </c>
      <c r="I8" s="3">
        <v>0</v>
      </c>
      <c r="J8" s="3">
        <v>0</v>
      </c>
      <c r="K8" s="3">
        <f>E8-F8</f>
        <v>100</v>
      </c>
      <c r="L8" s="3"/>
      <c r="M8" s="4">
        <v>0.14930555555555555</v>
      </c>
      <c r="N8" s="3">
        <f>C8+260</f>
        <v>260</v>
      </c>
      <c r="O8" s="3">
        <f>N8/60</f>
        <v>4.333333333333333</v>
      </c>
    </row>
    <row r="9" spans="1:15" x14ac:dyDescent="0.3">
      <c r="A9" s="3">
        <v>0</v>
      </c>
      <c r="B9" s="3">
        <v>0.25</v>
      </c>
      <c r="C9" s="3">
        <v>0.25</v>
      </c>
      <c r="D9" s="3">
        <f>A9+D8</f>
        <v>0</v>
      </c>
      <c r="E9" s="3">
        <v>100</v>
      </c>
      <c r="F9" s="3">
        <v>0</v>
      </c>
      <c r="G9" s="3">
        <f t="shared" ref="G9:G37" si="0">E9-F9</f>
        <v>100</v>
      </c>
      <c r="H9" s="3">
        <v>75</v>
      </c>
      <c r="I9" s="3">
        <v>0</v>
      </c>
      <c r="J9" s="3">
        <v>0</v>
      </c>
      <c r="K9" s="3">
        <f t="shared" ref="K9:K37" si="1">E9-F9</f>
        <v>100</v>
      </c>
      <c r="L9" s="3"/>
      <c r="M9" s="3"/>
      <c r="N9" s="3">
        <f t="shared" ref="N9:N37" si="2">C9+260</f>
        <v>260.25</v>
      </c>
      <c r="O9" s="3">
        <f t="shared" ref="O9:O37" si="3">N9/60</f>
        <v>4.3375000000000004</v>
      </c>
    </row>
    <row r="10" spans="1:15" x14ac:dyDescent="0.3">
      <c r="A10" s="3">
        <v>2</v>
      </c>
      <c r="B10" s="3">
        <v>1</v>
      </c>
      <c r="C10" s="3">
        <v>1</v>
      </c>
      <c r="D10" s="3">
        <f t="shared" ref="D10:D37" si="4">A10+D9</f>
        <v>2</v>
      </c>
      <c r="E10" s="3">
        <v>100</v>
      </c>
      <c r="F10" s="3">
        <v>0</v>
      </c>
      <c r="G10" s="3">
        <f t="shared" si="0"/>
        <v>100</v>
      </c>
      <c r="H10" s="3">
        <v>75</v>
      </c>
      <c r="I10" s="3">
        <v>0</v>
      </c>
      <c r="J10" s="3">
        <v>0</v>
      </c>
      <c r="K10" s="3">
        <f t="shared" si="1"/>
        <v>100</v>
      </c>
      <c r="L10" s="3"/>
      <c r="M10" s="3"/>
      <c r="N10" s="3">
        <f t="shared" si="2"/>
        <v>261</v>
      </c>
      <c r="O10" s="3">
        <f t="shared" si="3"/>
        <v>4.3499999999999996</v>
      </c>
    </row>
    <row r="11" spans="1:15" x14ac:dyDescent="0.3">
      <c r="A11" s="3">
        <v>2</v>
      </c>
      <c r="B11" s="3">
        <v>1</v>
      </c>
      <c r="C11" s="3">
        <v>2</v>
      </c>
      <c r="D11" s="3">
        <f t="shared" si="4"/>
        <v>4</v>
      </c>
      <c r="E11" s="3">
        <v>100</v>
      </c>
      <c r="F11" s="3">
        <v>0</v>
      </c>
      <c r="G11" s="3">
        <f t="shared" si="0"/>
        <v>100</v>
      </c>
      <c r="H11" s="3">
        <v>75</v>
      </c>
      <c r="I11" s="3">
        <v>0</v>
      </c>
      <c r="J11" s="3">
        <v>0</v>
      </c>
      <c r="K11" s="3">
        <f t="shared" si="1"/>
        <v>100</v>
      </c>
      <c r="L11" s="3"/>
      <c r="M11" s="3"/>
      <c r="N11" s="3">
        <f t="shared" si="2"/>
        <v>262</v>
      </c>
      <c r="O11" s="3">
        <f t="shared" si="3"/>
        <v>4.3666666666666663</v>
      </c>
    </row>
    <row r="12" spans="1:15" x14ac:dyDescent="0.3">
      <c r="A12" s="3">
        <v>2</v>
      </c>
      <c r="B12" s="3">
        <v>1</v>
      </c>
      <c r="C12" s="3">
        <v>3</v>
      </c>
      <c r="D12" s="3">
        <f t="shared" si="4"/>
        <v>6</v>
      </c>
      <c r="E12" s="3">
        <v>100</v>
      </c>
      <c r="F12" s="3">
        <v>0</v>
      </c>
      <c r="G12" s="3">
        <f t="shared" si="0"/>
        <v>100</v>
      </c>
      <c r="H12" s="3">
        <v>75</v>
      </c>
      <c r="I12" s="3">
        <v>0</v>
      </c>
      <c r="J12" s="3">
        <v>0</v>
      </c>
      <c r="K12" s="3">
        <f t="shared" si="1"/>
        <v>100</v>
      </c>
      <c r="L12" s="3"/>
      <c r="M12" s="3"/>
      <c r="N12" s="3">
        <f t="shared" si="2"/>
        <v>263</v>
      </c>
      <c r="O12" s="3">
        <f t="shared" si="3"/>
        <v>4.3833333333333337</v>
      </c>
    </row>
    <row r="13" spans="1:15" x14ac:dyDescent="0.3">
      <c r="A13" s="3">
        <v>2</v>
      </c>
      <c r="B13" s="3">
        <v>1</v>
      </c>
      <c r="C13" s="3">
        <v>4</v>
      </c>
      <c r="D13" s="3">
        <f t="shared" si="4"/>
        <v>8</v>
      </c>
      <c r="E13" s="3">
        <v>100</v>
      </c>
      <c r="F13" s="3">
        <v>0</v>
      </c>
      <c r="G13" s="3">
        <f t="shared" si="0"/>
        <v>100</v>
      </c>
      <c r="H13" s="3">
        <v>75</v>
      </c>
      <c r="I13" s="3">
        <v>0</v>
      </c>
      <c r="J13" s="3">
        <v>0</v>
      </c>
      <c r="K13" s="3">
        <f t="shared" si="1"/>
        <v>100</v>
      </c>
      <c r="L13" s="3"/>
      <c r="M13" s="3"/>
      <c r="N13" s="3">
        <f t="shared" si="2"/>
        <v>264</v>
      </c>
      <c r="O13" s="3">
        <f t="shared" si="3"/>
        <v>4.4000000000000004</v>
      </c>
    </row>
    <row r="14" spans="1:15" x14ac:dyDescent="0.3">
      <c r="A14" s="3">
        <v>2</v>
      </c>
      <c r="B14" s="3">
        <v>1</v>
      </c>
      <c r="C14" s="3">
        <v>5</v>
      </c>
      <c r="D14" s="3">
        <f t="shared" si="4"/>
        <v>10</v>
      </c>
      <c r="E14" s="3">
        <v>100</v>
      </c>
      <c r="F14" s="3">
        <v>0</v>
      </c>
      <c r="G14" s="3">
        <f t="shared" si="0"/>
        <v>100</v>
      </c>
      <c r="H14" s="3">
        <v>75</v>
      </c>
      <c r="I14" s="3">
        <v>0</v>
      </c>
      <c r="J14" s="3">
        <v>0</v>
      </c>
      <c r="K14" s="3">
        <f t="shared" si="1"/>
        <v>100</v>
      </c>
      <c r="L14" s="3"/>
      <c r="M14" s="3"/>
      <c r="N14" s="3">
        <f t="shared" si="2"/>
        <v>265</v>
      </c>
      <c r="O14" s="3">
        <f t="shared" si="3"/>
        <v>4.416666666666667</v>
      </c>
    </row>
    <row r="15" spans="1:15" x14ac:dyDescent="0.3">
      <c r="A15" s="3">
        <v>0</v>
      </c>
      <c r="B15" s="3">
        <v>0.25</v>
      </c>
      <c r="C15" s="3">
        <f>C14+B15</f>
        <v>5.25</v>
      </c>
      <c r="D15" s="3">
        <f t="shared" si="4"/>
        <v>10</v>
      </c>
      <c r="E15" s="3">
        <v>200</v>
      </c>
      <c r="F15" s="3">
        <v>0</v>
      </c>
      <c r="G15" s="3">
        <f t="shared" si="0"/>
        <v>200</v>
      </c>
      <c r="H15" s="3">
        <v>75</v>
      </c>
      <c r="I15" s="3">
        <v>0</v>
      </c>
      <c r="J15" s="3">
        <v>0</v>
      </c>
      <c r="K15" s="3">
        <f t="shared" si="1"/>
        <v>200</v>
      </c>
      <c r="L15" s="3"/>
      <c r="M15" s="3"/>
      <c r="N15" s="3">
        <f t="shared" si="2"/>
        <v>265.25</v>
      </c>
      <c r="O15" s="3">
        <f t="shared" si="3"/>
        <v>4.4208333333333334</v>
      </c>
    </row>
    <row r="16" spans="1:15" x14ac:dyDescent="0.3">
      <c r="A16" s="3">
        <v>11</v>
      </c>
      <c r="B16" s="3">
        <v>0.5</v>
      </c>
      <c r="C16" s="3">
        <f t="shared" ref="C16:C25" si="5">C15+B16</f>
        <v>5.75</v>
      </c>
      <c r="D16" s="3">
        <f t="shared" si="4"/>
        <v>21</v>
      </c>
      <c r="E16" s="3">
        <v>200</v>
      </c>
      <c r="F16" s="3">
        <v>20</v>
      </c>
      <c r="G16" s="3">
        <f t="shared" si="0"/>
        <v>180</v>
      </c>
      <c r="H16" s="3">
        <v>75</v>
      </c>
      <c r="I16" s="3">
        <v>0</v>
      </c>
      <c r="J16" s="3">
        <v>0</v>
      </c>
      <c r="K16" s="3">
        <f t="shared" si="1"/>
        <v>180</v>
      </c>
      <c r="L16" s="3"/>
      <c r="M16" s="3"/>
      <c r="N16" s="3">
        <f t="shared" si="2"/>
        <v>265.75</v>
      </c>
      <c r="O16" s="3">
        <f t="shared" si="3"/>
        <v>4.4291666666666663</v>
      </c>
    </row>
    <row r="17" spans="1:15" x14ac:dyDescent="0.3">
      <c r="A17" s="3">
        <v>21</v>
      </c>
      <c r="B17" s="3">
        <v>0.5</v>
      </c>
      <c r="C17" s="3">
        <f t="shared" si="5"/>
        <v>6.25</v>
      </c>
      <c r="D17" s="3">
        <f t="shared" si="4"/>
        <v>42</v>
      </c>
      <c r="E17" s="3">
        <v>200</v>
      </c>
      <c r="F17" s="3">
        <v>50</v>
      </c>
      <c r="G17" s="3">
        <f t="shared" si="0"/>
        <v>150</v>
      </c>
      <c r="H17" s="3"/>
      <c r="I17" s="3"/>
      <c r="J17" s="3"/>
      <c r="K17" s="3">
        <f t="shared" si="1"/>
        <v>150</v>
      </c>
      <c r="L17" s="3"/>
      <c r="M17" s="3"/>
      <c r="N17" s="3"/>
      <c r="O17" s="3"/>
    </row>
    <row r="18" spans="1:15" x14ac:dyDescent="0.3">
      <c r="A18" s="3">
        <v>0</v>
      </c>
      <c r="B18" s="3">
        <v>0.5</v>
      </c>
      <c r="C18" s="3">
        <f t="shared" si="5"/>
        <v>6.75</v>
      </c>
      <c r="D18" s="3">
        <f t="shared" si="4"/>
        <v>42</v>
      </c>
      <c r="E18" s="3">
        <v>200</v>
      </c>
      <c r="F18" s="3">
        <v>0</v>
      </c>
      <c r="G18" s="3">
        <f t="shared" si="0"/>
        <v>200</v>
      </c>
      <c r="H18" s="3">
        <v>75</v>
      </c>
      <c r="I18" s="3">
        <v>0</v>
      </c>
      <c r="J18" s="3">
        <v>0</v>
      </c>
      <c r="K18" s="3">
        <f t="shared" si="1"/>
        <v>200</v>
      </c>
      <c r="L18" s="3"/>
      <c r="M18" s="3"/>
      <c r="N18" s="3">
        <f t="shared" si="2"/>
        <v>266.75</v>
      </c>
      <c r="O18" s="3">
        <f t="shared" si="3"/>
        <v>4.4458333333333337</v>
      </c>
    </row>
    <row r="19" spans="1:15" x14ac:dyDescent="0.3">
      <c r="A19" s="3">
        <v>88</v>
      </c>
      <c r="B19" s="3">
        <v>0.5</v>
      </c>
      <c r="C19" s="3">
        <f t="shared" si="5"/>
        <v>7.25</v>
      </c>
      <c r="D19" s="3">
        <f t="shared" si="4"/>
        <v>130</v>
      </c>
      <c r="E19" s="3">
        <v>200</v>
      </c>
      <c r="F19" s="3">
        <v>20</v>
      </c>
      <c r="G19" s="3">
        <f t="shared" si="0"/>
        <v>180</v>
      </c>
      <c r="H19" s="3"/>
      <c r="I19" s="3"/>
      <c r="J19" s="3"/>
      <c r="K19" s="3">
        <f t="shared" si="1"/>
        <v>180</v>
      </c>
      <c r="L19" s="3"/>
      <c r="M19" s="3"/>
      <c r="N19" s="3"/>
      <c r="O19" s="3"/>
    </row>
    <row r="20" spans="1:15" x14ac:dyDescent="0.3">
      <c r="A20" s="3">
        <v>0</v>
      </c>
      <c r="B20" s="3">
        <v>0.5</v>
      </c>
      <c r="C20" s="3">
        <f t="shared" si="5"/>
        <v>7.75</v>
      </c>
      <c r="D20" s="3">
        <f t="shared" si="4"/>
        <v>130</v>
      </c>
      <c r="E20" s="3">
        <v>200</v>
      </c>
      <c r="F20" s="3">
        <v>20</v>
      </c>
      <c r="G20" s="3">
        <f t="shared" si="0"/>
        <v>180</v>
      </c>
      <c r="H20" s="3">
        <v>75</v>
      </c>
      <c r="I20" s="3">
        <v>0</v>
      </c>
      <c r="J20" s="3">
        <v>0</v>
      </c>
      <c r="K20" s="3">
        <f t="shared" si="1"/>
        <v>180</v>
      </c>
      <c r="L20" s="3"/>
      <c r="M20" s="3"/>
      <c r="N20" s="3">
        <f t="shared" si="2"/>
        <v>267.75</v>
      </c>
      <c r="O20" s="3">
        <f t="shared" si="3"/>
        <v>4.4625000000000004</v>
      </c>
    </row>
    <row r="21" spans="1:15" x14ac:dyDescent="0.3">
      <c r="A21" s="3">
        <v>70</v>
      </c>
      <c r="B21" s="3">
        <v>0.5</v>
      </c>
      <c r="C21" s="3">
        <f t="shared" si="5"/>
        <v>8.25</v>
      </c>
      <c r="D21" s="3">
        <f t="shared" si="4"/>
        <v>200</v>
      </c>
      <c r="E21" s="3">
        <v>200</v>
      </c>
      <c r="F21" s="3">
        <v>50</v>
      </c>
      <c r="G21" s="3">
        <f t="shared" si="0"/>
        <v>150</v>
      </c>
      <c r="H21" s="3"/>
      <c r="I21" s="3"/>
      <c r="J21" s="3"/>
      <c r="K21" s="3">
        <f t="shared" si="1"/>
        <v>150</v>
      </c>
      <c r="L21" s="3"/>
      <c r="M21" s="3"/>
      <c r="N21" s="3"/>
      <c r="O21" s="3"/>
    </row>
    <row r="22" spans="1:15" x14ac:dyDescent="0.3">
      <c r="A22" s="3">
        <v>0</v>
      </c>
      <c r="B22" s="3">
        <v>0.5</v>
      </c>
      <c r="C22" s="3">
        <f t="shared" si="5"/>
        <v>8.75</v>
      </c>
      <c r="D22" s="3">
        <f t="shared" si="4"/>
        <v>200</v>
      </c>
      <c r="E22" s="3">
        <v>200</v>
      </c>
      <c r="F22" s="3">
        <v>0</v>
      </c>
      <c r="G22" s="3">
        <f t="shared" si="0"/>
        <v>200</v>
      </c>
      <c r="H22" s="3">
        <v>75</v>
      </c>
      <c r="I22" s="3">
        <v>0</v>
      </c>
      <c r="J22" s="3">
        <v>0</v>
      </c>
      <c r="K22" s="3">
        <f t="shared" si="1"/>
        <v>200</v>
      </c>
      <c r="L22" s="3"/>
      <c r="M22" s="3"/>
      <c r="N22" s="3">
        <f t="shared" si="2"/>
        <v>268.75</v>
      </c>
      <c r="O22" s="3">
        <f t="shared" si="3"/>
        <v>4.479166666666667</v>
      </c>
    </row>
    <row r="23" spans="1:15" x14ac:dyDescent="0.3">
      <c r="A23" s="3">
        <v>96</v>
      </c>
      <c r="B23" s="3">
        <v>0.5</v>
      </c>
      <c r="C23" s="3">
        <f t="shared" si="5"/>
        <v>9.25</v>
      </c>
      <c r="D23" s="3">
        <f t="shared" si="4"/>
        <v>296</v>
      </c>
      <c r="E23" s="3">
        <v>200</v>
      </c>
      <c r="F23" s="3">
        <v>70</v>
      </c>
      <c r="G23" s="3">
        <f t="shared" si="0"/>
        <v>130</v>
      </c>
      <c r="H23" s="3"/>
      <c r="I23" s="3"/>
      <c r="J23" s="3"/>
      <c r="K23" s="3">
        <f t="shared" si="1"/>
        <v>130</v>
      </c>
      <c r="L23" s="3"/>
      <c r="M23" s="3"/>
      <c r="N23" s="3"/>
      <c r="O23" s="3"/>
    </row>
    <row r="24" spans="1:15" x14ac:dyDescent="0.3">
      <c r="A24" s="3"/>
      <c r="B24" s="3">
        <v>0.5</v>
      </c>
      <c r="C24" s="3">
        <f t="shared" si="5"/>
        <v>9.75</v>
      </c>
      <c r="D24" s="3">
        <f t="shared" si="4"/>
        <v>296</v>
      </c>
      <c r="E24" s="3">
        <v>200</v>
      </c>
      <c r="F24" s="3">
        <v>0</v>
      </c>
      <c r="G24" s="3">
        <f t="shared" si="0"/>
        <v>200</v>
      </c>
      <c r="H24" s="3"/>
      <c r="I24" s="3"/>
      <c r="J24" s="3"/>
      <c r="K24" s="3"/>
      <c r="L24" s="3"/>
      <c r="M24" s="3"/>
      <c r="N24" s="3"/>
      <c r="O24" s="3"/>
    </row>
    <row r="25" spans="1:15" x14ac:dyDescent="0.3">
      <c r="A25" s="3">
        <v>120</v>
      </c>
      <c r="B25" s="3">
        <v>0.5</v>
      </c>
      <c r="C25" s="3">
        <f t="shared" si="5"/>
        <v>10.25</v>
      </c>
      <c r="D25" s="3">
        <f t="shared" si="4"/>
        <v>416</v>
      </c>
      <c r="E25" s="3">
        <v>200</v>
      </c>
      <c r="F25" s="3">
        <v>100</v>
      </c>
      <c r="G25" s="3">
        <f t="shared" si="0"/>
        <v>100</v>
      </c>
      <c r="H25" s="3">
        <v>75</v>
      </c>
      <c r="I25" s="3">
        <v>0</v>
      </c>
      <c r="J25" s="3">
        <v>0</v>
      </c>
      <c r="K25" s="3">
        <f t="shared" si="1"/>
        <v>100</v>
      </c>
      <c r="L25" s="3"/>
      <c r="M25" s="3"/>
      <c r="N25" s="3">
        <f t="shared" si="2"/>
        <v>270.25</v>
      </c>
      <c r="O25" s="3">
        <f t="shared" si="3"/>
        <v>4.5041666666666664</v>
      </c>
    </row>
    <row r="26" spans="1:15" x14ac:dyDescent="0.3">
      <c r="A26" s="3">
        <v>0</v>
      </c>
      <c r="B26" s="3">
        <v>0.25</v>
      </c>
      <c r="C26" s="3">
        <f>C25+B26</f>
        <v>10.5</v>
      </c>
      <c r="D26" s="3">
        <f t="shared" si="4"/>
        <v>416</v>
      </c>
      <c r="E26" s="3">
        <v>300</v>
      </c>
      <c r="F26" s="3">
        <v>100</v>
      </c>
      <c r="G26" s="3">
        <f t="shared" si="0"/>
        <v>200</v>
      </c>
      <c r="H26" s="3">
        <v>75</v>
      </c>
      <c r="I26" s="3">
        <v>0</v>
      </c>
      <c r="J26" s="3">
        <v>0</v>
      </c>
      <c r="K26" s="3">
        <f t="shared" si="1"/>
        <v>200</v>
      </c>
      <c r="L26" s="3"/>
      <c r="M26" s="3"/>
      <c r="N26" s="3">
        <f t="shared" si="2"/>
        <v>270.5</v>
      </c>
      <c r="O26" s="3">
        <f t="shared" si="3"/>
        <v>4.5083333333333337</v>
      </c>
    </row>
    <row r="27" spans="1:15" x14ac:dyDescent="0.3">
      <c r="A27" s="3">
        <v>30</v>
      </c>
      <c r="B27" s="3">
        <v>1</v>
      </c>
      <c r="C27" s="3">
        <f t="shared" ref="C27:C37" si="6">C26+B27</f>
        <v>11.5</v>
      </c>
      <c r="D27" s="3">
        <f t="shared" si="4"/>
        <v>446</v>
      </c>
      <c r="E27" s="3">
        <v>300</v>
      </c>
      <c r="F27" s="3">
        <v>120</v>
      </c>
      <c r="G27" s="3">
        <f t="shared" si="0"/>
        <v>180</v>
      </c>
      <c r="H27" s="3">
        <v>75</v>
      </c>
      <c r="I27" s="3">
        <v>0</v>
      </c>
      <c r="J27" s="3">
        <v>0</v>
      </c>
      <c r="K27" s="3">
        <f t="shared" si="1"/>
        <v>180</v>
      </c>
      <c r="L27" s="3"/>
      <c r="M27" s="3"/>
      <c r="N27" s="3">
        <f t="shared" si="2"/>
        <v>271.5</v>
      </c>
      <c r="O27" s="3">
        <f t="shared" si="3"/>
        <v>4.5250000000000004</v>
      </c>
    </row>
    <row r="28" spans="1:15" x14ac:dyDescent="0.3">
      <c r="A28" s="3">
        <v>45</v>
      </c>
      <c r="B28" s="3">
        <v>1</v>
      </c>
      <c r="C28" s="3">
        <f t="shared" si="6"/>
        <v>12.5</v>
      </c>
      <c r="D28" s="3">
        <f t="shared" si="4"/>
        <v>491</v>
      </c>
      <c r="E28" s="3">
        <v>300</v>
      </c>
      <c r="F28" s="3">
        <v>180</v>
      </c>
      <c r="G28" s="3">
        <f t="shared" si="0"/>
        <v>120</v>
      </c>
      <c r="H28" s="3">
        <v>75</v>
      </c>
      <c r="I28" s="3">
        <v>0</v>
      </c>
      <c r="J28" s="3">
        <v>0</v>
      </c>
      <c r="K28" s="3">
        <f t="shared" si="1"/>
        <v>120</v>
      </c>
      <c r="L28" s="3"/>
      <c r="M28" s="3"/>
      <c r="N28" s="3">
        <f t="shared" si="2"/>
        <v>272.5</v>
      </c>
      <c r="O28" s="3">
        <f t="shared" si="3"/>
        <v>4.541666666666667</v>
      </c>
    </row>
    <row r="29" spans="1:15" x14ac:dyDescent="0.3">
      <c r="A29" s="3">
        <v>55</v>
      </c>
      <c r="B29" s="3">
        <v>1</v>
      </c>
      <c r="C29" s="3">
        <f t="shared" si="6"/>
        <v>13.5</v>
      </c>
      <c r="D29" s="3">
        <f t="shared" si="4"/>
        <v>546</v>
      </c>
      <c r="E29" s="3">
        <v>300</v>
      </c>
      <c r="F29" s="3">
        <v>100</v>
      </c>
      <c r="G29" s="3">
        <f t="shared" si="0"/>
        <v>200</v>
      </c>
      <c r="H29" s="3">
        <v>75</v>
      </c>
      <c r="I29" s="3">
        <v>0</v>
      </c>
      <c r="J29" s="3">
        <v>0</v>
      </c>
      <c r="K29" s="3">
        <f t="shared" si="1"/>
        <v>200</v>
      </c>
      <c r="L29" s="3"/>
      <c r="M29" s="3"/>
      <c r="N29" s="3">
        <f t="shared" si="2"/>
        <v>273.5</v>
      </c>
      <c r="O29" s="3">
        <f t="shared" si="3"/>
        <v>4.5583333333333336</v>
      </c>
    </row>
    <row r="30" spans="1:15" x14ac:dyDescent="0.3">
      <c r="A30" s="3">
        <v>76</v>
      </c>
      <c r="B30" s="3">
        <v>1</v>
      </c>
      <c r="C30" s="3">
        <f t="shared" si="6"/>
        <v>14.5</v>
      </c>
      <c r="D30" s="3">
        <f t="shared" si="4"/>
        <v>622</v>
      </c>
      <c r="E30" s="3">
        <v>300</v>
      </c>
      <c r="F30" s="3">
        <v>100</v>
      </c>
      <c r="G30" s="3">
        <f t="shared" si="0"/>
        <v>200</v>
      </c>
      <c r="H30" s="3">
        <v>75</v>
      </c>
      <c r="I30" s="3">
        <v>0</v>
      </c>
      <c r="J30" s="3">
        <v>0</v>
      </c>
      <c r="K30" s="3">
        <f t="shared" si="1"/>
        <v>200</v>
      </c>
      <c r="L30" s="3"/>
      <c r="M30" s="3"/>
      <c r="N30" s="3">
        <f t="shared" si="2"/>
        <v>274.5</v>
      </c>
      <c r="O30" s="3">
        <f t="shared" si="3"/>
        <v>4.5750000000000002</v>
      </c>
    </row>
    <row r="31" spans="1:15" x14ac:dyDescent="0.3">
      <c r="A31" s="3">
        <v>0</v>
      </c>
      <c r="B31" s="3">
        <v>1</v>
      </c>
      <c r="C31" s="3">
        <f t="shared" si="6"/>
        <v>15.5</v>
      </c>
      <c r="D31" s="3">
        <f t="shared" si="4"/>
        <v>622</v>
      </c>
      <c r="E31" s="3">
        <v>300</v>
      </c>
      <c r="F31" s="3">
        <v>100</v>
      </c>
      <c r="G31" s="3">
        <f t="shared" si="0"/>
        <v>200</v>
      </c>
      <c r="H31" s="3">
        <v>75</v>
      </c>
      <c r="I31" s="3">
        <v>0</v>
      </c>
      <c r="J31" s="3">
        <v>0</v>
      </c>
      <c r="K31" s="3">
        <f t="shared" si="1"/>
        <v>200</v>
      </c>
      <c r="L31" s="3"/>
      <c r="M31" s="3"/>
      <c r="N31" s="3">
        <f t="shared" si="2"/>
        <v>275.5</v>
      </c>
      <c r="O31" s="3">
        <f t="shared" si="3"/>
        <v>4.5916666666666668</v>
      </c>
    </row>
    <row r="32" spans="1:15" x14ac:dyDescent="0.3">
      <c r="A32" s="3">
        <v>55</v>
      </c>
      <c r="B32" s="3">
        <v>0.25</v>
      </c>
      <c r="C32" s="3">
        <f t="shared" si="6"/>
        <v>15.75</v>
      </c>
      <c r="D32" s="3">
        <f t="shared" si="4"/>
        <v>677</v>
      </c>
      <c r="E32" s="3">
        <v>400</v>
      </c>
      <c r="F32" s="3">
        <v>90</v>
      </c>
      <c r="G32" s="3">
        <f t="shared" si="0"/>
        <v>310</v>
      </c>
      <c r="H32" s="3">
        <v>75</v>
      </c>
      <c r="I32" s="3">
        <v>300</v>
      </c>
      <c r="J32" s="3">
        <v>0</v>
      </c>
      <c r="K32" s="3">
        <f t="shared" si="1"/>
        <v>310</v>
      </c>
      <c r="L32" s="3"/>
      <c r="M32" s="3"/>
      <c r="N32" s="3">
        <f t="shared" si="2"/>
        <v>275.75</v>
      </c>
      <c r="O32" s="3">
        <f t="shared" si="3"/>
        <v>4.5958333333333332</v>
      </c>
    </row>
    <row r="33" spans="1:20" x14ac:dyDescent="0.3">
      <c r="A33" s="3">
        <v>60</v>
      </c>
      <c r="B33" s="3">
        <v>1</v>
      </c>
      <c r="C33" s="3">
        <f t="shared" si="6"/>
        <v>16.75</v>
      </c>
      <c r="D33" s="3">
        <f t="shared" si="4"/>
        <v>737</v>
      </c>
      <c r="E33" s="3">
        <v>400</v>
      </c>
      <c r="F33" s="3">
        <v>110</v>
      </c>
      <c r="G33" s="3">
        <f t="shared" si="0"/>
        <v>290</v>
      </c>
      <c r="H33" s="3">
        <v>75</v>
      </c>
      <c r="I33" s="3">
        <v>300</v>
      </c>
      <c r="J33" s="3">
        <v>0</v>
      </c>
      <c r="K33" s="3">
        <f t="shared" si="1"/>
        <v>290</v>
      </c>
      <c r="L33" s="3"/>
      <c r="M33" s="3"/>
      <c r="N33" s="3">
        <f t="shared" si="2"/>
        <v>276.75</v>
      </c>
      <c r="O33" s="3">
        <f t="shared" si="3"/>
        <v>4.6124999999999998</v>
      </c>
    </row>
    <row r="34" spans="1:20" x14ac:dyDescent="0.3">
      <c r="A34" s="3">
        <v>70</v>
      </c>
      <c r="B34" s="3">
        <v>1</v>
      </c>
      <c r="C34" s="3">
        <f t="shared" si="6"/>
        <v>17.75</v>
      </c>
      <c r="D34" s="3">
        <f t="shared" si="4"/>
        <v>807</v>
      </c>
      <c r="E34" s="3">
        <v>400</v>
      </c>
      <c r="F34" s="3">
        <v>400</v>
      </c>
      <c r="G34" s="3">
        <f t="shared" si="0"/>
        <v>0</v>
      </c>
      <c r="H34" s="3">
        <v>75</v>
      </c>
      <c r="I34" s="3">
        <v>150</v>
      </c>
      <c r="J34" s="3">
        <v>0</v>
      </c>
      <c r="K34" s="3">
        <f t="shared" si="1"/>
        <v>0</v>
      </c>
      <c r="L34" s="3"/>
      <c r="M34" s="3"/>
      <c r="N34" s="3">
        <f t="shared" si="2"/>
        <v>277.75</v>
      </c>
      <c r="O34" s="3">
        <f t="shared" si="3"/>
        <v>4.6291666666666664</v>
      </c>
    </row>
    <row r="35" spans="1:20" x14ac:dyDescent="0.3">
      <c r="A35" s="3">
        <v>76</v>
      </c>
      <c r="B35" s="3">
        <v>1</v>
      </c>
      <c r="C35" s="3">
        <f t="shared" si="6"/>
        <v>18.75</v>
      </c>
      <c r="D35" s="3">
        <f t="shared" si="4"/>
        <v>883</v>
      </c>
      <c r="E35" s="3">
        <v>400</v>
      </c>
      <c r="F35" s="3">
        <v>400</v>
      </c>
      <c r="G35" s="3">
        <f t="shared" si="0"/>
        <v>0</v>
      </c>
      <c r="H35" s="3">
        <v>75</v>
      </c>
      <c r="I35" s="3">
        <v>70</v>
      </c>
      <c r="J35" s="3">
        <v>0</v>
      </c>
      <c r="K35" s="3">
        <f t="shared" si="1"/>
        <v>0</v>
      </c>
      <c r="L35" s="3"/>
      <c r="M35" s="3"/>
      <c r="N35" s="3">
        <f t="shared" si="2"/>
        <v>278.75</v>
      </c>
      <c r="O35" s="3">
        <f t="shared" si="3"/>
        <v>4.645833333333333</v>
      </c>
    </row>
    <row r="36" spans="1:20" x14ac:dyDescent="0.3">
      <c r="A36" s="3">
        <v>90</v>
      </c>
      <c r="B36" s="3">
        <v>1</v>
      </c>
      <c r="C36" s="3">
        <f t="shared" si="6"/>
        <v>19.75</v>
      </c>
      <c r="D36" s="3">
        <f t="shared" si="4"/>
        <v>973</v>
      </c>
      <c r="E36" s="3">
        <v>400</v>
      </c>
      <c r="F36" s="3">
        <v>400</v>
      </c>
      <c r="G36" s="3">
        <f t="shared" si="0"/>
        <v>0</v>
      </c>
      <c r="H36" s="3">
        <v>75</v>
      </c>
      <c r="I36" s="3">
        <v>120</v>
      </c>
      <c r="J36" s="3">
        <v>0</v>
      </c>
      <c r="K36" s="3">
        <f t="shared" si="1"/>
        <v>0</v>
      </c>
      <c r="L36" s="3"/>
      <c r="M36" s="3"/>
      <c r="N36" s="3">
        <f t="shared" si="2"/>
        <v>279.75</v>
      </c>
      <c r="O36" s="3">
        <f t="shared" si="3"/>
        <v>4.6624999999999996</v>
      </c>
    </row>
    <row r="37" spans="1:20" x14ac:dyDescent="0.3">
      <c r="A37" s="3">
        <v>70</v>
      </c>
      <c r="B37" s="3">
        <v>1</v>
      </c>
      <c r="C37" s="3">
        <f t="shared" si="6"/>
        <v>20.75</v>
      </c>
      <c r="D37" s="3">
        <f t="shared" si="4"/>
        <v>1043</v>
      </c>
      <c r="E37" s="3">
        <v>400</v>
      </c>
      <c r="F37" s="3">
        <v>400</v>
      </c>
      <c r="G37" s="3">
        <f t="shared" si="0"/>
        <v>0</v>
      </c>
      <c r="H37" s="3">
        <v>75</v>
      </c>
      <c r="I37" s="3">
        <v>0</v>
      </c>
      <c r="J37" s="3">
        <v>0</v>
      </c>
      <c r="K37" s="3">
        <f t="shared" si="1"/>
        <v>0</v>
      </c>
      <c r="L37" s="3"/>
      <c r="M37" s="3"/>
      <c r="N37" s="3">
        <f t="shared" si="2"/>
        <v>280.75</v>
      </c>
      <c r="O37" s="3">
        <f t="shared" si="3"/>
        <v>4.6791666666666663</v>
      </c>
    </row>
    <row r="41" spans="1:20" x14ac:dyDescent="0.3">
      <c r="T41" s="1" t="s">
        <v>11</v>
      </c>
    </row>
    <row r="42" spans="1:20" x14ac:dyDescent="0.3">
      <c r="T42" s="1" t="s">
        <v>12</v>
      </c>
    </row>
    <row r="49" spans="13:13" x14ac:dyDescent="0.3">
      <c r="M49" s="2"/>
    </row>
    <row r="68" spans="12:12" x14ac:dyDescent="0.3">
      <c r="L68" s="2"/>
    </row>
    <row r="115" spans="13:13" x14ac:dyDescent="0.3">
      <c r="M11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CE78-C024-455F-8CB3-5B5B173BD4E3}">
  <dimension ref="H4:O6"/>
  <sheetViews>
    <sheetView zoomScale="65" zoomScaleNormal="40" workbookViewId="0">
      <selection activeCell="M52" sqref="M52"/>
    </sheetView>
  </sheetViews>
  <sheetFormatPr defaultRowHeight="14.4" x14ac:dyDescent="0.3"/>
  <sheetData>
    <row r="4" spans="8:15" x14ac:dyDescent="0.3">
      <c r="I4" t="s">
        <v>20</v>
      </c>
      <c r="J4" t="s">
        <v>21</v>
      </c>
    </row>
    <row r="5" spans="8:15" x14ac:dyDescent="0.3">
      <c r="H5" t="s">
        <v>11</v>
      </c>
      <c r="I5">
        <v>500</v>
      </c>
      <c r="J5">
        <v>10</v>
      </c>
      <c r="O5" t="s">
        <v>11</v>
      </c>
    </row>
    <row r="6" spans="8:15" x14ac:dyDescent="0.3">
      <c r="H6" t="s">
        <v>12</v>
      </c>
      <c r="I6">
        <v>100</v>
      </c>
      <c r="J6">
        <v>1043</v>
      </c>
      <c r="O6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SPM 3%+5 lb Fiber_3000m_300F</vt:lpstr>
      <vt:lpstr>comparison with Fiber-2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2020-07-08T15:36:47Z</dcterms:modified>
</cp:coreProperties>
</file>